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DIRECCION\SINERHIAS\CIERRES_ESTADISTICOS\2022 - 1er.Semestre\SEMAFORO\"/>
    </mc:Choice>
  </mc:AlternateContent>
  <bookViews>
    <workbookView xWindow="23850" yWindow="495" windowWidth="14700" windowHeight="7680" tabRatio="806" firstSheet="2" activeTab="2"/>
  </bookViews>
  <sheets>
    <sheet name="SEMAFORO UFED" sheetId="5" state="hidden" r:id="rId1"/>
    <sheet name="SEMAFORO EF" sheetId="1" state="hidden" r:id="rId2"/>
    <sheet name="Indice de Calidad 1er.Sem.2022" sheetId="6" r:id="rId3"/>
    <sheet name="Historico" sheetId="8" r:id="rId4"/>
  </sheets>
  <definedNames>
    <definedName name="_xlnm.Print_Area" localSheetId="1">'SEMAFORO EF'!$A$1:$E$48</definedName>
    <definedName name="_xlnm.Print_Titles" localSheetId="1">'SEMAFORO EF'!$1:$6</definedName>
  </definedNames>
  <calcPr calcId="162913"/>
</workbook>
</file>

<file path=xl/calcChain.xml><?xml version="1.0" encoding="utf-8"?>
<calcChain xmlns="http://schemas.openxmlformats.org/spreadsheetml/2006/main">
  <c r="I65" i="8" l="1"/>
  <c r="H65" i="8"/>
  <c r="I46" i="8"/>
  <c r="H46" i="8"/>
  <c r="I39" i="8"/>
  <c r="H39" i="8"/>
  <c r="G39" i="8"/>
  <c r="Z6" i="8" l="1"/>
  <c r="Y6" i="8"/>
  <c r="X6" i="8"/>
  <c r="W6" i="8"/>
  <c r="Z71" i="8"/>
  <c r="Y71" i="8"/>
  <c r="X71" i="8"/>
  <c r="W71" i="8"/>
  <c r="Z70" i="8"/>
  <c r="Y70" i="8"/>
  <c r="X70" i="8"/>
  <c r="W70" i="8"/>
  <c r="Z69" i="8"/>
  <c r="Y69" i="8"/>
  <c r="X69" i="8"/>
  <c r="W69" i="8"/>
  <c r="Z68" i="8"/>
  <c r="Y68" i="8"/>
  <c r="X68" i="8"/>
  <c r="W68" i="8"/>
  <c r="Z67" i="8"/>
  <c r="Y67" i="8"/>
  <c r="X67" i="8"/>
  <c r="W67" i="8"/>
  <c r="Z66" i="8"/>
  <c r="Y66" i="8"/>
  <c r="X66" i="8"/>
  <c r="W66" i="8"/>
  <c r="Z65" i="8"/>
  <c r="Y65" i="8"/>
  <c r="X65" i="8"/>
  <c r="W65" i="8"/>
  <c r="Z64" i="8"/>
  <c r="Y64" i="8"/>
  <c r="X64" i="8"/>
  <c r="W64" i="8"/>
  <c r="Z63" i="8"/>
  <c r="Y63" i="8"/>
  <c r="X63" i="8"/>
  <c r="W63" i="8"/>
  <c r="Z62" i="8"/>
  <c r="Y62" i="8"/>
  <c r="X62" i="8"/>
  <c r="W62" i="8"/>
  <c r="Z61" i="8"/>
  <c r="Y61" i="8"/>
  <c r="X61" i="8"/>
  <c r="W61" i="8"/>
  <c r="Z60" i="8"/>
  <c r="Y60" i="8"/>
  <c r="X60" i="8"/>
  <c r="W60" i="8"/>
  <c r="Z59" i="8"/>
  <c r="Y59" i="8"/>
  <c r="X59" i="8"/>
  <c r="W59" i="8"/>
  <c r="Z58" i="8"/>
  <c r="Y58" i="8"/>
  <c r="X58" i="8"/>
  <c r="W58" i="8"/>
  <c r="Z57" i="8"/>
  <c r="Y57" i="8"/>
  <c r="X57" i="8"/>
  <c r="W57" i="8"/>
  <c r="Z56" i="8"/>
  <c r="Y56" i="8"/>
  <c r="X56" i="8"/>
  <c r="W56" i="8"/>
  <c r="Z55" i="8"/>
  <c r="Y55" i="8"/>
  <c r="X55" i="8"/>
  <c r="W55" i="8"/>
  <c r="Z54" i="8"/>
  <c r="Y54" i="8"/>
  <c r="X54" i="8"/>
  <c r="W54" i="8"/>
  <c r="Z53" i="8"/>
  <c r="Y53" i="8"/>
  <c r="X53" i="8"/>
  <c r="W53" i="8"/>
  <c r="Z52" i="8"/>
  <c r="Y52" i="8"/>
  <c r="X52" i="8"/>
  <c r="W52" i="8"/>
  <c r="Z51" i="8"/>
  <c r="Y51" i="8"/>
  <c r="X51" i="8"/>
  <c r="W51" i="8"/>
  <c r="Z50" i="8"/>
  <c r="Y50" i="8"/>
  <c r="X50" i="8"/>
  <c r="W50" i="8"/>
  <c r="Z49" i="8"/>
  <c r="Y49" i="8"/>
  <c r="X49" i="8"/>
  <c r="W49" i="8"/>
  <c r="Z48" i="8"/>
  <c r="Y48" i="8"/>
  <c r="X48" i="8"/>
  <c r="W48" i="8"/>
  <c r="Z47" i="8"/>
  <c r="Y47" i="8"/>
  <c r="X47" i="8"/>
  <c r="W47" i="8"/>
  <c r="Z46" i="8"/>
  <c r="Y46" i="8"/>
  <c r="X46" i="8"/>
  <c r="W46" i="8"/>
  <c r="Z45" i="8"/>
  <c r="Y45" i="8"/>
  <c r="X45" i="8"/>
  <c r="W45" i="8"/>
  <c r="Z44" i="8"/>
  <c r="Y44" i="8"/>
  <c r="X44" i="8"/>
  <c r="W44" i="8"/>
  <c r="Z43" i="8"/>
  <c r="Y43" i="8"/>
  <c r="X43" i="8"/>
  <c r="W43" i="8"/>
  <c r="Z42" i="8"/>
  <c r="Y42" i="8"/>
  <c r="X42" i="8"/>
  <c r="W42" i="8"/>
  <c r="Z41" i="8"/>
  <c r="Y41" i="8"/>
  <c r="X41" i="8"/>
  <c r="W41" i="8"/>
  <c r="Z40" i="8"/>
  <c r="Y40" i="8"/>
  <c r="X40" i="8"/>
  <c r="W40" i="8"/>
  <c r="Z39" i="8"/>
  <c r="Y39" i="8"/>
  <c r="X39" i="8"/>
  <c r="W39" i="8"/>
  <c r="Z38" i="8"/>
  <c r="Y38" i="8"/>
  <c r="X38" i="8"/>
  <c r="W38" i="8"/>
  <c r="Z37" i="8"/>
  <c r="Y37" i="8"/>
  <c r="X37" i="8"/>
  <c r="W37" i="8"/>
  <c r="Z36" i="8"/>
  <c r="Y36" i="8"/>
  <c r="X36" i="8"/>
  <c r="W36" i="8"/>
  <c r="Z35" i="8"/>
  <c r="Y35" i="8"/>
  <c r="X35" i="8"/>
  <c r="W35" i="8"/>
  <c r="Z34" i="8"/>
  <c r="Y34" i="8"/>
  <c r="X34" i="8"/>
  <c r="W34" i="8"/>
  <c r="Z33" i="8"/>
  <c r="Y33" i="8"/>
  <c r="X33" i="8"/>
  <c r="W33" i="8"/>
  <c r="Z32" i="8"/>
  <c r="Y32" i="8"/>
  <c r="X32" i="8"/>
  <c r="W32" i="8"/>
  <c r="Z31" i="8"/>
  <c r="Y31" i="8"/>
  <c r="X31" i="8"/>
  <c r="W31" i="8"/>
  <c r="Z30" i="8"/>
  <c r="Y30" i="8"/>
  <c r="X30" i="8"/>
  <c r="W30" i="8"/>
  <c r="Z29" i="8"/>
  <c r="Y29" i="8"/>
  <c r="X29" i="8"/>
  <c r="W29" i="8"/>
  <c r="Z28" i="8"/>
  <c r="Y28" i="8"/>
  <c r="X28" i="8"/>
  <c r="W28" i="8"/>
  <c r="Z27" i="8"/>
  <c r="Y27" i="8"/>
  <c r="X27" i="8"/>
  <c r="W27" i="8"/>
  <c r="Z26" i="8"/>
  <c r="Y26" i="8"/>
  <c r="X26" i="8"/>
  <c r="W26" i="8"/>
  <c r="Z25" i="8"/>
  <c r="Y25" i="8"/>
  <c r="X25" i="8"/>
  <c r="W25" i="8"/>
  <c r="Z24" i="8"/>
  <c r="Y24" i="8"/>
  <c r="X24" i="8"/>
  <c r="W24" i="8"/>
  <c r="Z23" i="8"/>
  <c r="Y23" i="8"/>
  <c r="X23" i="8"/>
  <c r="W23" i="8"/>
  <c r="Z22" i="8"/>
  <c r="Y22" i="8"/>
  <c r="X22" i="8"/>
  <c r="W22" i="8"/>
  <c r="Z21" i="8"/>
  <c r="Y21" i="8"/>
  <c r="X21" i="8"/>
  <c r="W21" i="8"/>
  <c r="Z20" i="8"/>
  <c r="Y20" i="8"/>
  <c r="X20" i="8"/>
  <c r="W20" i="8"/>
  <c r="Z19" i="8"/>
  <c r="Y19" i="8"/>
  <c r="X19" i="8"/>
  <c r="W19" i="8"/>
  <c r="Z18" i="8"/>
  <c r="Y18" i="8"/>
  <c r="X18" i="8"/>
  <c r="W18" i="8"/>
  <c r="Z17" i="8"/>
  <c r="Y17" i="8"/>
  <c r="X17" i="8"/>
  <c r="W17" i="8"/>
  <c r="Z16" i="8"/>
  <c r="Y16" i="8"/>
  <c r="X16" i="8"/>
  <c r="W16" i="8"/>
  <c r="Z15" i="8"/>
  <c r="Y15" i="8"/>
  <c r="X15" i="8"/>
  <c r="W15" i="8"/>
  <c r="Z14" i="8"/>
  <c r="Y14" i="8"/>
  <c r="X14" i="8"/>
  <c r="W14" i="8"/>
  <c r="Z13" i="8"/>
  <c r="Y13" i="8"/>
  <c r="X13" i="8"/>
  <c r="W13" i="8"/>
  <c r="Z12" i="8"/>
  <c r="Y12" i="8"/>
  <c r="X12" i="8"/>
  <c r="W12" i="8"/>
  <c r="Z11" i="8"/>
  <c r="Y11" i="8"/>
  <c r="X11" i="8"/>
  <c r="W11" i="8"/>
  <c r="Z10" i="8"/>
  <c r="Y10" i="8"/>
  <c r="X10" i="8"/>
  <c r="W10" i="8"/>
  <c r="Z9" i="8"/>
  <c r="Y9" i="8"/>
  <c r="X9" i="8"/>
  <c r="W9" i="8"/>
  <c r="Z8" i="8"/>
  <c r="Y8" i="8"/>
  <c r="X8" i="8"/>
  <c r="W8" i="8"/>
  <c r="Y7" i="8"/>
  <c r="Z7" i="8"/>
  <c r="X7" i="8"/>
  <c r="W7" i="8"/>
  <c r="C65" i="8" l="1"/>
  <c r="D65" i="8"/>
  <c r="B65" i="8"/>
  <c r="D57" i="8"/>
  <c r="C57" i="8"/>
  <c r="E67" i="8"/>
  <c r="D46" i="8"/>
  <c r="E46" i="8"/>
  <c r="C46" i="8"/>
  <c r="J71" i="8" l="1"/>
  <c r="E70" i="8"/>
  <c r="J70" i="8"/>
  <c r="E69" i="8"/>
  <c r="J69" i="8"/>
  <c r="J68" i="8"/>
  <c r="J67" i="8"/>
  <c r="E66" i="8"/>
  <c r="J66" i="8"/>
  <c r="J65" i="8" s="1"/>
  <c r="E64" i="8"/>
  <c r="J64" i="8"/>
  <c r="E63" i="8"/>
  <c r="E57" i="8" s="1"/>
  <c r="J63" i="8"/>
  <c r="J62" i="8"/>
  <c r="J61" i="8"/>
  <c r="J60" i="8"/>
  <c r="J59" i="8"/>
  <c r="J58" i="8"/>
  <c r="J56" i="8"/>
  <c r="J55" i="8"/>
  <c r="J54" i="8"/>
  <c r="J53" i="8"/>
  <c r="J52" i="8"/>
  <c r="J51" i="8"/>
  <c r="J50" i="8"/>
  <c r="J49" i="8"/>
  <c r="J48" i="8"/>
  <c r="J47" i="8"/>
  <c r="J46" i="8" s="1"/>
  <c r="J45" i="8"/>
  <c r="J44" i="8"/>
  <c r="J43" i="8"/>
  <c r="J42" i="8"/>
  <c r="J41" i="8"/>
  <c r="J40" i="8"/>
  <c r="E39" i="8"/>
  <c r="D39" i="8"/>
  <c r="C39" i="8"/>
  <c r="B39" i="8"/>
  <c r="J39" i="8" l="1"/>
  <c r="E65" i="8"/>
  <c r="C6" i="5" l="1"/>
  <c r="D32" i="5" l="1"/>
  <c r="D16" i="5"/>
  <c r="D24" i="5"/>
  <c r="D34" i="5"/>
  <c r="D22" i="5"/>
  <c r="D15" i="5"/>
  <c r="D8" i="5"/>
  <c r="D17" i="5"/>
  <c r="D26" i="5"/>
  <c r="D35" i="5"/>
  <c r="D9" i="5"/>
  <c r="D18" i="5"/>
  <c r="D27" i="5"/>
  <c r="D36" i="5"/>
  <c r="D10" i="5"/>
  <c r="D19" i="5"/>
  <c r="D28" i="5"/>
  <c r="D37" i="5"/>
  <c r="D13" i="5"/>
  <c r="D31" i="5"/>
  <c r="D11" i="5"/>
  <c r="D20" i="5"/>
  <c r="D29" i="5"/>
  <c r="D38" i="5"/>
  <c r="D12" i="5"/>
  <c r="D21" i="5"/>
  <c r="D30" i="5"/>
  <c r="D39" i="5"/>
  <c r="D7" i="5" l="1"/>
  <c r="D14" i="5"/>
  <c r="D25" i="5"/>
  <c r="D33" i="5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2" i="1"/>
  <c r="C11" i="1"/>
  <c r="C15" i="1"/>
  <c r="C14" i="1"/>
  <c r="C13" i="1"/>
  <c r="C10" i="1"/>
  <c r="C9" i="1"/>
  <c r="C8" i="1"/>
  <c r="C7" i="1"/>
  <c r="C32" i="5" l="1"/>
  <c r="E32" i="5" s="1"/>
  <c r="C24" i="5"/>
  <c r="E24" i="5" s="1"/>
  <c r="C34" i="5"/>
  <c r="E34" i="5" s="1"/>
  <c r="D6" i="5"/>
  <c r="E6" i="5" s="1"/>
  <c r="E10" i="5"/>
  <c r="C35" i="5" l="1"/>
  <c r="E35" i="5" s="1"/>
  <c r="C39" i="5"/>
  <c r="E39" i="5" s="1"/>
  <c r="E9" i="5"/>
  <c r="C23" i="5"/>
  <c r="E23" i="5" s="1"/>
  <c r="C16" i="5"/>
  <c r="E16" i="5" s="1"/>
  <c r="E12" i="5"/>
  <c r="C15" i="5"/>
  <c r="E15" i="5" s="1"/>
  <c r="C29" i="5"/>
  <c r="E29" i="5" s="1"/>
  <c r="C20" i="5"/>
  <c r="E20" i="5" s="1"/>
  <c r="C21" i="5"/>
  <c r="E21" i="5" s="1"/>
  <c r="E8" i="5"/>
  <c r="C31" i="5"/>
  <c r="E31" i="5" s="1"/>
  <c r="E11" i="5"/>
  <c r="C28" i="5"/>
  <c r="E28" i="5" s="1"/>
  <c r="C17" i="5"/>
  <c r="E17" i="5" s="1"/>
  <c r="C30" i="5"/>
  <c r="E30" i="5" s="1"/>
  <c r="C22" i="5"/>
  <c r="E22" i="5" s="1"/>
  <c r="C27" i="5"/>
  <c r="E27" i="5" s="1"/>
  <c r="C18" i="5"/>
  <c r="E18" i="5" s="1"/>
  <c r="C37" i="5"/>
  <c r="E37" i="5" s="1"/>
  <c r="E13" i="5"/>
  <c r="C26" i="5"/>
  <c r="E26" i="5" s="1"/>
  <c r="C19" i="5"/>
  <c r="E19" i="5" s="1"/>
  <c r="C36" i="5"/>
  <c r="E36" i="5" s="1"/>
  <c r="C38" i="5"/>
  <c r="E38" i="5" s="1"/>
  <c r="C6" i="1"/>
  <c r="C14" i="5" l="1"/>
  <c r="E14" i="5" s="1"/>
  <c r="C25" i="5"/>
  <c r="E25" i="5" s="1"/>
  <c r="C7" i="5"/>
  <c r="E7" i="5" s="1"/>
  <c r="D7" i="1" l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6" i="1"/>
  <c r="E6" i="1" s="1"/>
  <c r="C33" i="5" l="1"/>
  <c r="E33" i="5" s="1"/>
</calcChain>
</file>

<file path=xl/sharedStrings.xml><?xml version="1.0" encoding="utf-8"?>
<sst xmlns="http://schemas.openxmlformats.org/spreadsheetml/2006/main" count="354" uniqueCount="95">
  <si>
    <t>COBERTURA</t>
  </si>
  <si>
    <t>NOTAS</t>
  </si>
  <si>
    <t>HFR</t>
  </si>
  <si>
    <t>INSALUD</t>
  </si>
  <si>
    <t>REGULAR</t>
  </si>
  <si>
    <t>ALERTA</t>
  </si>
  <si>
    <t>PROVEEDOR</t>
  </si>
  <si>
    <t>SAP</t>
  </si>
  <si>
    <t>4/ La calificación total es resultado de la suma ponderada de cada concepto: Cobertura y Consistencia  con 0.35 cada uno y oportunidad con 0.30</t>
  </si>
  <si>
    <t>ADECUADO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</si>
  <si>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</si>
  <si>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</si>
  <si>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</si>
  <si>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</si>
  <si>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</si>
  <si>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</si>
  <si>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</si>
  <si>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</si>
  <si>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</si>
  <si>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</si>
  <si>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</si>
  <si>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</si>
  <si>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</si>
  <si>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</si>
  <si>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</si>
  <si>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</si>
  <si>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</si>
  <si>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</si>
  <si>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</si>
  <si>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</si>
  <si>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</si>
  <si>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</si>
  <si>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</si>
  <si>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</si>
  <si>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</si>
  <si>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</si>
  <si>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</si>
  <si>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</si>
  <si>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</si>
  <si>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</si>
  <si>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 JUÁREZ DE MÉXICO</t>
  </si>
  <si>
    <t>HOSPITAL GENERAL DR. MANUEL GEA GONZÁLEZ</t>
  </si>
  <si>
    <t>HOSPITAL GENERAL DE MÉXICO</t>
  </si>
  <si>
    <t>HOSPITAL DE LA MUJER</t>
  </si>
  <si>
    <t>INSTITUTO NACIONAL DE REHABILITACIÓN</t>
  </si>
  <si>
    <t>INSTITUTO NACIONAL DE PEDIATRÍA</t>
  </si>
  <si>
    <t>INSTITUTO NACIONAL DE CANCEROLOGÍA</t>
  </si>
  <si>
    <t>INSTITUTO NACIONAL DE PSIQUIATRÍA RAMÓN DE LA FUENTE MUÑÍZ</t>
  </si>
  <si>
    <t>HOSPITAL INFANTIL DE MÉXICO FEDERICO GÓMEZ</t>
  </si>
  <si>
    <t>CENTRO COMUNITARIO DE SALUD MENTAL ZACATENCO</t>
  </si>
  <si>
    <t>CENTRO COMUNITARIO DE SALUD MENTAL IZTAPALAPA</t>
  </si>
  <si>
    <t>CENTRO COMUNITARIO DE SALUD MENTAL CUAUHTÉMOC</t>
  </si>
  <si>
    <t>HOSPITAL PSIQUIÁTRICO DR. SAMUEL RAMÍREZ MORENO</t>
  </si>
  <si>
    <t>HOSPITAL PSIQUIÁTRICO DR. JUAN N. NAVARRO</t>
  </si>
  <si>
    <t>HOSPITAL PSIQUIÁTRICO FRAY BERNARDINO ÁLVAREZ</t>
  </si>
  <si>
    <t>HOSPITAL REGIONAL DE ALTA ESPECIALIDAD DEL BAJÍO</t>
  </si>
  <si>
    <t>1/ Cobertura mide el porcentaje del total de unidades que reportan información con base en el catálogo de variables y de acuerdo al tipo de unidad.</t>
  </si>
  <si>
    <t>2/ Consistencia mide a partir de dos aspectos: que la entidad entregue la información en el formato solicitado y el número de registros erróneos, por cada unidad registrada.</t>
  </si>
  <si>
    <t>INER ISMAEL COSÍO VILLEGAS</t>
  </si>
  <si>
    <t>INSTITUTO DE CARDIOLOGÍA IGNACIO CHÁVEZ</t>
  </si>
  <si>
    <t>INSTITUTO DE NUTRICIÓN SALVADOR ZUBIRÁN</t>
  </si>
  <si>
    <t>INSTITUTO DE NEUROLOGÍA Y NEUROCIRUGÍA MANUEL VELASCO S.</t>
  </si>
  <si>
    <t>INSTITUTO DE PERINATOLOGÍA ISIDRO ESPINOSA DE LOS REYES</t>
  </si>
  <si>
    <t>HRAE DE LA PENÍNSULA DE YUCATÁN</t>
  </si>
  <si>
    <t>HRAE</t>
  </si>
  <si>
    <t>HOSPITAL REGIONAL DE ALTA ESPECIALIDAD CIUDAD SALUD (CHIAPAS)</t>
  </si>
  <si>
    <t>HOSPITAL DE ESPECIALIDADES PEDIÁTRICAS (CHIAPAS)</t>
  </si>
  <si>
    <t>HOSPITAL DE ESPECIALIDADES (OAXACA)</t>
  </si>
  <si>
    <t>HE HRAE EN CD VICTORIA BICENTENARIO 2010</t>
  </si>
  <si>
    <t>HOSPITAL REGIONAL DE ALTA ESPECIALIDAD IXTAPALUCA</t>
  </si>
  <si>
    <t>NACIONAL</t>
  </si>
  <si>
    <t>HOSPITAL NACIONAL HOMEOPÁTICO</t>
  </si>
  <si>
    <t>3/ Oprtunidad: Mide los días de retraso en la entrega de información de acuerdo al calendario acordado.</t>
  </si>
  <si>
    <t>UNIDAD MÉDICO QUIRÚRGICA JUÁREZ CENTRO</t>
  </si>
  <si>
    <r>
      <t xml:space="preserve">COBERTURA </t>
    </r>
    <r>
      <rPr>
        <b/>
        <vertAlign val="superscript"/>
        <sz val="10"/>
        <color theme="0"/>
        <rFont val="Soberana Sans"/>
        <family val="3"/>
      </rPr>
      <t>1/</t>
    </r>
  </si>
  <si>
    <r>
      <t xml:space="preserve">CONSISTENCIA </t>
    </r>
    <r>
      <rPr>
        <b/>
        <vertAlign val="superscript"/>
        <sz val="10"/>
        <color theme="0"/>
        <rFont val="Soberana Sans"/>
        <family val="3"/>
      </rPr>
      <t>2/</t>
    </r>
  </si>
  <si>
    <r>
      <t xml:space="preserve">OPORTUNIDAD </t>
    </r>
    <r>
      <rPr>
        <b/>
        <vertAlign val="superscript"/>
        <sz val="10"/>
        <color theme="0"/>
        <rFont val="Soberana Sans"/>
        <family val="3"/>
      </rPr>
      <t>3/</t>
    </r>
  </si>
  <si>
    <r>
      <t xml:space="preserve">CALIFICACIÓN </t>
    </r>
    <r>
      <rPr>
        <b/>
        <vertAlign val="superscript"/>
        <sz val="10"/>
        <color theme="0"/>
        <rFont val="Soberana Sans"/>
        <family val="3"/>
      </rPr>
      <t>4/</t>
    </r>
  </si>
  <si>
    <t>CONSISTENCIA</t>
  </si>
  <si>
    <t xml:space="preserve">COAHUILA </t>
  </si>
  <si>
    <t>OPORTUNIDAD</t>
  </si>
  <si>
    <t>Mayor o igual a 95</t>
  </si>
  <si>
    <t>Entre 80 y 94.99</t>
  </si>
  <si>
    <t>Menor a 79.99</t>
  </si>
  <si>
    <t>CIUDAD DE MEXICO</t>
  </si>
  <si>
    <t>Evaluación del Proceso de Actualización de Información SINERHIAS anual 2020</t>
  </si>
  <si>
    <t xml:space="preserve">Dirección General de Información en Salud
</t>
  </si>
  <si>
    <t xml:space="preserve">Dirección de Información de Recursos para la Salud
</t>
  </si>
  <si>
    <t>Evaluación del Proceso de Actualización de Información SINERHIAS anual 2019</t>
  </si>
  <si>
    <t>CALIFICACIÓN</t>
  </si>
  <si>
    <t>La evaluacion fue generada conforme a la metodología para generar el índice de la calidad de la información del subsistema SINERHIAS.</t>
  </si>
  <si>
    <t>Evaluación del Proceso de Actualización de Información SINERHIAS 1er Semestre 2022</t>
  </si>
  <si>
    <t>Evaluación del Proceso de Actualización de Información SINERHIAS 1er.Semestre 2022</t>
  </si>
  <si>
    <t>Evaluación del Proceso de Actualización de Información SINERHIAS Anual 2021</t>
  </si>
  <si>
    <t>Evaluación del Proceso de Actualización de Información SINERHIAS Anual 2021 Vs Evaluación del Proceso de Actualización de Información SINERHIAS 1er.Semestre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</si>
</sst>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Soberana Sans"/>
      <family val="3"/>
    </font>
    <font>
      <b/>
      <sz val="12"/>
      <name val="Soberana Sans"/>
      <family val="3"/>
    </font>
    <font>
      <sz val="9"/>
      <name val="Soberana Sans"/>
      <family val="3"/>
    </font>
    <font>
      <b/>
      <sz val="10"/>
      <color theme="0"/>
      <name val="Soberana Sans"/>
      <family val="3"/>
    </font>
    <font>
      <b/>
      <vertAlign val="superscript"/>
      <sz val="10"/>
      <color theme="0"/>
      <name val="Soberana Sans"/>
      <family val="3"/>
    </font>
    <font>
      <b/>
      <sz val="10"/>
      <name val="Soberana Sans"/>
      <family val="3"/>
    </font>
    <font>
      <b/>
      <sz val="15"/>
      <name val="Soberana Sans"/>
      <family val="3"/>
    </font>
    <font>
      <sz val="15"/>
      <name val="Soberana Sans"/>
      <family val="3"/>
    </font>
    <font>
      <b/>
      <sz val="10"/>
      <color indexed="9"/>
      <name val="Soberana Sans"/>
      <family val="3"/>
    </font>
    <font>
      <b/>
      <sz val="9"/>
      <name val="Soberana Sans"/>
      <family val="3"/>
    </font>
    <font>
      <b/>
      <i/>
      <sz val="8"/>
      <name val="Soberana Sans"/>
      <family val="3"/>
    </font>
    <font>
      <b/>
      <sz val="11"/>
      <name val="Soberana Sans"/>
      <family val="3"/>
    </font>
    <font>
      <b/>
      <sz val="8"/>
      <name val="Soberana Sans"/>
      <family val="3"/>
    </font>
    <font>
      <b/>
      <sz val="14"/>
      <name val="Soberana Sans"/>
      <family val="3"/>
    </font>
    <font>
      <sz val="11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Fill="1"/>
    <xf numFmtId="0" fontId="8" fillId="4" borderId="2" xfId="0" applyFont="1" applyFill="1" applyBorder="1"/>
    <xf numFmtId="0" fontId="8" fillId="2" borderId="2" xfId="0" applyFont="1" applyFill="1" applyBorder="1"/>
    <xf numFmtId="0" fontId="11" fillId="3" borderId="2" xfId="0" applyFont="1" applyFill="1" applyBorder="1"/>
    <xf numFmtId="0" fontId="1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5" fontId="8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/>
    <xf numFmtId="0" fontId="16" fillId="0" borderId="0" xfId="0" applyFont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164" fontId="16" fillId="0" borderId="8" xfId="0" applyNumberFormat="1" applyFont="1" applyBorder="1" applyAlignment="1">
      <alignment horizontal="center" vertical="center"/>
    </xf>
    <xf numFmtId="0" fontId="3" fillId="0" borderId="9" xfId="0" applyFont="1" applyFill="1" applyBorder="1"/>
    <xf numFmtId="164" fontId="8" fillId="0" borderId="10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164" fontId="8" fillId="0" borderId="1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4" fillId="0" borderId="14" xfId="0" applyFont="1" applyFill="1" applyBorder="1" applyAlignment="1">
      <alignment wrapText="1"/>
    </xf>
    <xf numFmtId="16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164" fontId="8" fillId="0" borderId="18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wrapText="1"/>
    </xf>
    <xf numFmtId="0" fontId="14" fillId="0" borderId="20" xfId="0" applyFont="1" applyFill="1" applyBorder="1" applyAlignment="1">
      <alignment wrapText="1"/>
    </xf>
    <xf numFmtId="164" fontId="14" fillId="0" borderId="21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0" fontId="3" fillId="0" borderId="17" xfId="0" applyFont="1" applyFill="1" applyBorder="1"/>
    <xf numFmtId="0" fontId="14" fillId="0" borderId="20" xfId="0" applyFont="1" applyFill="1" applyBorder="1"/>
    <xf numFmtId="0" fontId="0" fillId="6" borderId="0" xfId="0" applyFill="1"/>
    <xf numFmtId="0" fontId="4" fillId="6" borderId="0" xfId="0" applyFont="1" applyFill="1"/>
    <xf numFmtId="0" fontId="8" fillId="6" borderId="0" xfId="0" applyFont="1" applyFill="1"/>
    <xf numFmtId="0" fontId="8" fillId="7" borderId="2" xfId="0" applyFont="1" applyFill="1" applyBorder="1"/>
    <xf numFmtId="0" fontId="16" fillId="6" borderId="7" xfId="0" applyFont="1" applyFill="1" applyBorder="1" applyAlignment="1">
      <alignment vertical="center"/>
    </xf>
    <xf numFmtId="164" fontId="8" fillId="6" borderId="5" xfId="0" applyNumberFormat="1" applyFont="1" applyFill="1" applyBorder="1" applyAlignment="1">
      <alignment horizontal="center" vertical="center"/>
    </xf>
    <xf numFmtId="0" fontId="3" fillId="6" borderId="9" xfId="0" applyFont="1" applyFill="1" applyBorder="1"/>
    <xf numFmtId="0" fontId="3" fillId="6" borderId="9" xfId="0" applyFont="1" applyFill="1" applyBorder="1" applyAlignment="1">
      <alignment vertical="center"/>
    </xf>
    <xf numFmtId="164" fontId="8" fillId="6" borderId="18" xfId="0" applyNumberFormat="1" applyFont="1" applyFill="1" applyBorder="1" applyAlignment="1">
      <alignment horizontal="center" vertical="center"/>
    </xf>
    <xf numFmtId="0" fontId="14" fillId="6" borderId="1" xfId="0" applyFont="1" applyFill="1" applyBorder="1"/>
    <xf numFmtId="164" fontId="8" fillId="6" borderId="3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wrapText="1"/>
    </xf>
    <xf numFmtId="164" fontId="8" fillId="6" borderId="6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wrapText="1"/>
    </xf>
    <xf numFmtId="0" fontId="3" fillId="6" borderId="17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3" fillId="6" borderId="9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wrapText="1"/>
    </xf>
    <xf numFmtId="0" fontId="14" fillId="6" borderId="14" xfId="0" applyFont="1" applyFill="1" applyBorder="1" applyAlignment="1">
      <alignment wrapText="1"/>
    </xf>
    <xf numFmtId="0" fontId="3" fillId="6" borderId="7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164" fontId="8" fillId="6" borderId="10" xfId="0" applyNumberFormat="1" applyFont="1" applyFill="1" applyBorder="1" applyAlignment="1">
      <alignment horizontal="center" vertical="center"/>
    </xf>
    <xf numFmtId="164" fontId="8" fillId="6" borderId="12" xfId="0" applyNumberFormat="1" applyFont="1" applyFill="1" applyBorder="1" applyAlignment="1">
      <alignment horizontal="center" vertical="center"/>
    </xf>
    <xf numFmtId="164" fontId="8" fillId="6" borderId="13" xfId="0" applyNumberFormat="1" applyFont="1" applyFill="1" applyBorder="1" applyAlignment="1">
      <alignment horizontal="center" vertical="center"/>
    </xf>
    <xf numFmtId="0" fontId="3" fillId="6" borderId="11" xfId="0" applyFont="1" applyFill="1" applyBorder="1"/>
    <xf numFmtId="0" fontId="0" fillId="8" borderId="0" xfId="0" applyFill="1"/>
    <xf numFmtId="0" fontId="14" fillId="6" borderId="0" xfId="0" applyFont="1" applyFill="1"/>
    <xf numFmtId="0" fontId="3" fillId="6" borderId="0" xfId="0" applyFont="1" applyFill="1"/>
    <xf numFmtId="0" fontId="5" fillId="6" borderId="0" xfId="0" applyFont="1" applyFill="1" applyAlignment="1">
      <alignment wrapText="1"/>
    </xf>
    <xf numFmtId="0" fontId="8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vertical="center"/>
    </xf>
    <xf numFmtId="165" fontId="8" fillId="6" borderId="0" xfId="0" applyNumberFormat="1" applyFont="1" applyFill="1" applyAlignment="1">
      <alignment horizontal="center"/>
    </xf>
    <xf numFmtId="165" fontId="3" fillId="6" borderId="0" xfId="0" applyNumberFormat="1" applyFont="1" applyFill="1" applyAlignment="1">
      <alignment horizontal="center"/>
    </xf>
    <xf numFmtId="165" fontId="8" fillId="6" borderId="0" xfId="0" applyNumberFormat="1" applyFont="1" applyFill="1" applyAlignment="1">
      <alignment horizontal="center" vertical="center"/>
    </xf>
    <xf numFmtId="165" fontId="17" fillId="6" borderId="0" xfId="0" applyNumberFormat="1" applyFont="1" applyFill="1" applyAlignment="1">
      <alignment horizontal="center"/>
    </xf>
    <xf numFmtId="0" fontId="4" fillId="6" borderId="0" xfId="0" applyFont="1" applyFill="1" applyAlignment="1"/>
    <xf numFmtId="0" fontId="8" fillId="6" borderId="0" xfId="0" applyFont="1" applyFill="1" applyAlignment="1"/>
    <xf numFmtId="0" fontId="12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left" wrapText="1"/>
    </xf>
    <xf numFmtId="0" fontId="0" fillId="6" borderId="0" xfId="0" applyFill="1" applyAlignment="1">
      <alignment horizontal="center" wrapText="1"/>
    </xf>
  </cellXfs>
  <cellStyles count="2">
    <cellStyle name="Normal" xfId="0" builtinId="0"/>
    <cellStyle name="Normal 2" xfId="1"/>
  </cellStyles>
  <dxfs count="28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ill>
        <patternFill>
          <bgColor indexed="17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27"/>
      <tableStyleElement type="headerRow" dxfId="26"/>
    </tableStyle>
  </tableStyles>
  <colors>
    <mruColors>
      <color rgb="FF800080"/>
      <color rgb="FF9900CC"/>
      <color rgb="FF9900FF"/>
      <color rgb="FF6600CC"/>
      <color rgb="FF660033"/>
      <color rgb="FF00FFFF"/>
      <color rgb="FF8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zoomScale="90" zoomScaleNormal="100" zoomScaleSheetLayoutView="90" workbookViewId="0">
      <selection activeCell="G24" sqref="G24"/>
    </sheetView>
  </sheetViews>
  <sheetFormatPr baseColWidth="10" defaultRowHeight="13.5"/>
  <cols>
    <col min="1" max="1" width="39.7109375" style="1" customWidth="1"/>
    <col min="2" max="5" width="19.5703125" style="1" customWidth="1"/>
  </cols>
  <sheetData>
    <row r="1" spans="1:5" ht="16.5">
      <c r="A1" s="8" t="s">
        <v>85</v>
      </c>
      <c r="B1" s="2"/>
    </row>
    <row r="2" spans="1:5" ht="16.5">
      <c r="A2" s="23" t="s">
        <v>86</v>
      </c>
      <c r="B2" s="2"/>
    </row>
    <row r="3" spans="1:5" ht="16.5">
      <c r="A3" s="23" t="s">
        <v>87</v>
      </c>
      <c r="B3" s="2"/>
    </row>
    <row r="4" spans="1:5" ht="14.25" thickBot="1"/>
    <row r="5" spans="1:5" ht="16.5" thickBot="1">
      <c r="A5" s="4" t="s">
        <v>6</v>
      </c>
      <c r="B5" s="4" t="s">
        <v>74</v>
      </c>
      <c r="C5" s="5" t="s">
        <v>75</v>
      </c>
      <c r="D5" s="6" t="s">
        <v>76</v>
      </c>
      <c r="E5" s="5" t="s">
        <v>77</v>
      </c>
    </row>
    <row r="6" spans="1:5" ht="20.25" thickBot="1">
      <c r="A6" s="27" t="s">
        <v>70</v>
      </c>
      <c r="B6" s="26">
        <v>89.03024618117891</v>
      </c>
      <c r="C6" s="26" t="e">
        <f>#REF!</f>
        <v>#REF!</v>
      </c>
      <c r="D6" s="26" t="e">
        <f>#REF!</f>
        <v>#REF!</v>
      </c>
      <c r="E6" s="28" t="e">
        <f>(B6*0.35)+(C6*0.4)+(D6*0.25)</f>
        <v>#REF!</v>
      </c>
    </row>
    <row r="7" spans="1:5" ht="16.5" thickBot="1">
      <c r="A7" s="53" t="s">
        <v>2</v>
      </c>
      <c r="B7" s="50">
        <v>94.52</v>
      </c>
      <c r="C7" s="50" t="e">
        <f>#REF!</f>
        <v>#REF!</v>
      </c>
      <c r="D7" s="50" t="e">
        <f>#REF!</f>
        <v>#REF!</v>
      </c>
      <c r="E7" s="51" t="e">
        <f t="shared" ref="E7:E39" si="0">(B7*0.35)+(C7*0.35)+(D7*0.3)</f>
        <v>#REF!</v>
      </c>
    </row>
    <row r="8" spans="1:5">
      <c r="A8" s="48" t="s">
        <v>40</v>
      </c>
      <c r="B8" s="39">
        <v>99.671592775041049</v>
      </c>
      <c r="C8" s="39">
        <v>99.901477832512313</v>
      </c>
      <c r="D8" s="39" t="e">
        <f>#REF!</f>
        <v>#REF!</v>
      </c>
      <c r="E8" s="40" t="e">
        <f t="shared" si="0"/>
        <v>#REF!</v>
      </c>
    </row>
    <row r="9" spans="1:5" ht="27">
      <c r="A9" s="32" t="s">
        <v>41</v>
      </c>
      <c r="B9" s="25">
        <v>100</v>
      </c>
      <c r="C9" s="25">
        <v>100</v>
      </c>
      <c r="D9" s="25" t="e">
        <f>#REF!</f>
        <v>#REF!</v>
      </c>
      <c r="E9" s="30" t="e">
        <f t="shared" si="0"/>
        <v>#REF!</v>
      </c>
    </row>
    <row r="10" spans="1:5">
      <c r="A10" s="32" t="s">
        <v>42</v>
      </c>
      <c r="B10" s="25">
        <v>97.372742200328418</v>
      </c>
      <c r="C10" s="25">
        <v>99.21182266009852</v>
      </c>
      <c r="D10" s="25" t="e">
        <f>#REF!</f>
        <v>#REF!</v>
      </c>
      <c r="E10" s="30" t="e">
        <f t="shared" si="0"/>
        <v>#REF!</v>
      </c>
    </row>
    <row r="11" spans="1:5" ht="27">
      <c r="A11" s="32" t="s">
        <v>73</v>
      </c>
      <c r="B11" s="25">
        <v>94.377510040160644</v>
      </c>
      <c r="C11" s="25">
        <v>98.313253012048193</v>
      </c>
      <c r="D11" s="25" t="e">
        <f>#REF!</f>
        <v>#REF!</v>
      </c>
      <c r="E11" s="30" t="e">
        <f t="shared" si="0"/>
        <v>#REF!</v>
      </c>
    </row>
    <row r="12" spans="1:5">
      <c r="A12" s="32" t="s">
        <v>71</v>
      </c>
      <c r="B12" s="25">
        <v>99.671592775041049</v>
      </c>
      <c r="C12" s="25">
        <v>99.901477832512313</v>
      </c>
      <c r="D12" s="25" t="e">
        <f>#REF!</f>
        <v>#REF!</v>
      </c>
      <c r="E12" s="30" t="e">
        <f t="shared" si="0"/>
        <v>#REF!</v>
      </c>
    </row>
    <row r="13" spans="1:5" ht="14.25" thickBot="1">
      <c r="A13" s="45" t="s">
        <v>43</v>
      </c>
      <c r="B13" s="46">
        <v>99.671592775041049</v>
      </c>
      <c r="C13" s="46">
        <v>99.901477832512313</v>
      </c>
      <c r="D13" s="46" t="e">
        <f>#REF!</f>
        <v>#REF!</v>
      </c>
      <c r="E13" s="47" t="e">
        <f t="shared" si="0"/>
        <v>#REF!</v>
      </c>
    </row>
    <row r="14" spans="1:5" ht="16.5" thickBot="1">
      <c r="A14" s="49" t="s">
        <v>3</v>
      </c>
      <c r="B14" s="50">
        <v>96.96</v>
      </c>
      <c r="C14" s="50" t="e">
        <f>#REF!</f>
        <v>#REF!</v>
      </c>
      <c r="D14" s="50" t="e">
        <f>#REF!</f>
        <v>#REF!</v>
      </c>
      <c r="E14" s="51" t="e">
        <f t="shared" si="0"/>
        <v>#REF!</v>
      </c>
    </row>
    <row r="15" spans="1:5" ht="27">
      <c r="A15" s="48" t="s">
        <v>44</v>
      </c>
      <c r="B15" s="39">
        <v>94.909688013136289</v>
      </c>
      <c r="C15" s="39" t="e">
        <f>#REF!</f>
        <v>#REF!</v>
      </c>
      <c r="D15" s="39" t="e">
        <f>#REF!</f>
        <v>#REF!</v>
      </c>
      <c r="E15" s="40" t="e">
        <f t="shared" si="0"/>
        <v>#REF!</v>
      </c>
    </row>
    <row r="16" spans="1:5">
      <c r="A16" s="32" t="s">
        <v>45</v>
      </c>
      <c r="B16" s="25">
        <v>100</v>
      </c>
      <c r="C16" s="25" t="e">
        <f>#REF!</f>
        <v>#REF!</v>
      </c>
      <c r="D16" s="25" t="e">
        <f>#REF!</f>
        <v>#REF!</v>
      </c>
      <c r="E16" s="30" t="e">
        <f t="shared" si="0"/>
        <v>#REF!</v>
      </c>
    </row>
    <row r="17" spans="1:5">
      <c r="A17" s="32" t="s">
        <v>58</v>
      </c>
      <c r="B17" s="25">
        <v>99.178981937602629</v>
      </c>
      <c r="C17" s="25" t="e">
        <f>#REF!</f>
        <v>#REF!</v>
      </c>
      <c r="D17" s="25" t="e">
        <f>#REF!</f>
        <v>#REF!</v>
      </c>
      <c r="E17" s="30" t="e">
        <f t="shared" si="0"/>
        <v>#REF!</v>
      </c>
    </row>
    <row r="18" spans="1:5" ht="27">
      <c r="A18" s="32" t="s">
        <v>59</v>
      </c>
      <c r="B18" s="25">
        <v>82.266009852216754</v>
      </c>
      <c r="C18" s="25" t="e">
        <f>#REF!</f>
        <v>#REF!</v>
      </c>
      <c r="D18" s="25" t="e">
        <f>#REF!</f>
        <v>#REF!</v>
      </c>
      <c r="E18" s="30" t="e">
        <f t="shared" si="0"/>
        <v>#REF!</v>
      </c>
    </row>
    <row r="19" spans="1:5" ht="27">
      <c r="A19" s="32" t="s">
        <v>46</v>
      </c>
      <c r="B19" s="25">
        <v>100</v>
      </c>
      <c r="C19" s="25" t="e">
        <f>#REF!</f>
        <v>#REF!</v>
      </c>
      <c r="D19" s="25" t="e">
        <f>#REF!</f>
        <v>#REF!</v>
      </c>
      <c r="E19" s="30" t="e">
        <f t="shared" si="0"/>
        <v>#REF!</v>
      </c>
    </row>
    <row r="20" spans="1:5" ht="27">
      <c r="A20" s="32" t="s">
        <v>60</v>
      </c>
      <c r="B20" s="25">
        <v>99.835796387520531</v>
      </c>
      <c r="C20" s="25" t="e">
        <f>#REF!</f>
        <v>#REF!</v>
      </c>
      <c r="D20" s="25" t="e">
        <f>#REF!</f>
        <v>#REF!</v>
      </c>
      <c r="E20" s="30" t="e">
        <f t="shared" si="0"/>
        <v>#REF!</v>
      </c>
    </row>
    <row r="21" spans="1:5" ht="27">
      <c r="A21" s="32" t="s">
        <v>61</v>
      </c>
      <c r="B21" s="25">
        <v>91.461412151067321</v>
      </c>
      <c r="C21" s="25" t="e">
        <f>#REF!</f>
        <v>#REF!</v>
      </c>
      <c r="D21" s="25" t="e">
        <f>#REF!</f>
        <v>#REF!</v>
      </c>
      <c r="E21" s="30" t="e">
        <f t="shared" si="0"/>
        <v>#REF!</v>
      </c>
    </row>
    <row r="22" spans="1:5" ht="27">
      <c r="A22" s="32" t="s">
        <v>47</v>
      </c>
      <c r="B22" s="25">
        <v>99.178981937602629</v>
      </c>
      <c r="C22" s="25" t="e">
        <f>#REF!</f>
        <v>#REF!</v>
      </c>
      <c r="D22" s="25" t="e">
        <f>#REF!</f>
        <v>#REF!</v>
      </c>
      <c r="E22" s="30" t="e">
        <f t="shared" si="0"/>
        <v>#REF!</v>
      </c>
    </row>
    <row r="23" spans="1:5" ht="27">
      <c r="A23" s="33" t="s">
        <v>48</v>
      </c>
      <c r="B23" s="25">
        <v>98.193760262725789</v>
      </c>
      <c r="C23" s="25" t="e">
        <f>#REF!</f>
        <v>#REF!</v>
      </c>
      <c r="D23" s="25">
        <v>100</v>
      </c>
      <c r="E23" s="30" t="e">
        <f t="shared" si="0"/>
        <v>#REF!</v>
      </c>
    </row>
    <row r="24" spans="1:5" ht="27.75" thickBot="1">
      <c r="A24" s="45" t="s">
        <v>62</v>
      </c>
      <c r="B24" s="46">
        <v>100</v>
      </c>
      <c r="C24" s="46" t="e">
        <f>#REF!</f>
        <v>#REF!</v>
      </c>
      <c r="D24" s="46" t="e">
        <f>#REF!</f>
        <v>#REF!</v>
      </c>
      <c r="E24" s="47" t="e">
        <f t="shared" si="0"/>
        <v>#REF!</v>
      </c>
    </row>
    <row r="25" spans="1:5" ht="16.5" thickBot="1">
      <c r="A25" s="49" t="s">
        <v>64</v>
      </c>
      <c r="B25" s="50">
        <v>98.37</v>
      </c>
      <c r="C25" s="50" t="e">
        <f>#REF!</f>
        <v>#REF!</v>
      </c>
      <c r="D25" s="50" t="e">
        <f>#REF!</f>
        <v>#REF!</v>
      </c>
      <c r="E25" s="51" t="e">
        <f t="shared" si="0"/>
        <v>#REF!</v>
      </c>
    </row>
    <row r="26" spans="1:5" ht="40.5">
      <c r="A26" s="48" t="s">
        <v>65</v>
      </c>
      <c r="B26" s="39">
        <v>99.835796387520531</v>
      </c>
      <c r="C26" s="39" t="e">
        <f>#REF!</f>
        <v>#REF!</v>
      </c>
      <c r="D26" s="39" t="e">
        <f>#REF!</f>
        <v>#REF!</v>
      </c>
      <c r="E26" s="40" t="e">
        <f t="shared" si="0"/>
        <v>#REF!</v>
      </c>
    </row>
    <row r="27" spans="1:5" ht="27">
      <c r="A27" s="32" t="s">
        <v>66</v>
      </c>
      <c r="B27" s="25">
        <v>96.059113300492612</v>
      </c>
      <c r="C27" s="25" t="e">
        <f>#REF!</f>
        <v>#REF!</v>
      </c>
      <c r="D27" s="25" t="e">
        <f>#REF!</f>
        <v>#REF!</v>
      </c>
      <c r="E27" s="30" t="e">
        <f t="shared" si="0"/>
        <v>#REF!</v>
      </c>
    </row>
    <row r="28" spans="1:5" ht="27">
      <c r="A28" s="32" t="s">
        <v>55</v>
      </c>
      <c r="B28" s="25">
        <v>100</v>
      </c>
      <c r="C28" s="25" t="e">
        <f>#REF!</f>
        <v>#REF!</v>
      </c>
      <c r="D28" s="25" t="e">
        <f>#REF!</f>
        <v>#REF!</v>
      </c>
      <c r="E28" s="30" t="e">
        <f t="shared" si="0"/>
        <v>#REF!</v>
      </c>
    </row>
    <row r="29" spans="1:5" ht="27">
      <c r="A29" s="32" t="s">
        <v>69</v>
      </c>
      <c r="B29" s="25">
        <v>91.297208538587853</v>
      </c>
      <c r="C29" s="25" t="e">
        <f>#REF!</f>
        <v>#REF!</v>
      </c>
      <c r="D29" s="25" t="e">
        <f>#REF!</f>
        <v>#REF!</v>
      </c>
      <c r="E29" s="30" t="e">
        <f t="shared" si="0"/>
        <v>#REF!</v>
      </c>
    </row>
    <row r="30" spans="1:5" ht="27">
      <c r="A30" s="34" t="s">
        <v>67</v>
      </c>
      <c r="B30" s="25">
        <v>99.835796387520531</v>
      </c>
      <c r="C30" s="25" t="e">
        <f>#REF!</f>
        <v>#REF!</v>
      </c>
      <c r="D30" s="25" t="e">
        <f>#REF!</f>
        <v>#REF!</v>
      </c>
      <c r="E30" s="30" t="e">
        <f t="shared" si="0"/>
        <v>#REF!</v>
      </c>
    </row>
    <row r="31" spans="1:5" ht="27">
      <c r="A31" s="32" t="s">
        <v>68</v>
      </c>
      <c r="B31" s="25">
        <v>99.835796387520531</v>
      </c>
      <c r="C31" s="25" t="e">
        <f>#REF!</f>
        <v>#REF!</v>
      </c>
      <c r="D31" s="25" t="e">
        <f>#REF!</f>
        <v>#REF!</v>
      </c>
      <c r="E31" s="30" t="e">
        <f t="shared" si="0"/>
        <v>#REF!</v>
      </c>
    </row>
    <row r="32" spans="1:5" ht="14.25" thickBot="1">
      <c r="A32" s="44" t="s">
        <v>63</v>
      </c>
      <c r="B32" s="36">
        <v>100</v>
      </c>
      <c r="C32" s="36" t="e">
        <f>#REF!</f>
        <v>#REF!</v>
      </c>
      <c r="D32" s="36" t="e">
        <f>#REF!</f>
        <v>#REF!</v>
      </c>
      <c r="E32" s="37" t="e">
        <f t="shared" si="0"/>
        <v>#REF!</v>
      </c>
    </row>
    <row r="33" spans="1:5" ht="16.5" thickBot="1">
      <c r="A33" s="41" t="s">
        <v>7</v>
      </c>
      <c r="B33" s="42">
        <v>72.569999999999993</v>
      </c>
      <c r="C33" s="42" t="e">
        <f>#REF!</f>
        <v>#REF!</v>
      </c>
      <c r="D33" s="42" t="e">
        <f>#REF!</f>
        <v>#REF!</v>
      </c>
      <c r="E33" s="43" t="e">
        <f t="shared" si="0"/>
        <v>#REF!</v>
      </c>
    </row>
    <row r="34" spans="1:5" ht="27">
      <c r="A34" s="38" t="s">
        <v>49</v>
      </c>
      <c r="B34" s="39">
        <v>94.779116465863453</v>
      </c>
      <c r="C34" s="39" t="e">
        <f>#REF!</f>
        <v>#REF!</v>
      </c>
      <c r="D34" s="39" t="e">
        <f>#REF!</f>
        <v>#REF!</v>
      </c>
      <c r="E34" s="40" t="e">
        <f t="shared" si="0"/>
        <v>#REF!</v>
      </c>
    </row>
    <row r="35" spans="1:5" ht="27">
      <c r="A35" s="34" t="s">
        <v>50</v>
      </c>
      <c r="B35" s="25">
        <v>96.787148594377513</v>
      </c>
      <c r="C35" s="25" t="e">
        <f>#REF!</f>
        <v>#REF!</v>
      </c>
      <c r="D35" s="25" t="e">
        <f>#REF!</f>
        <v>#REF!</v>
      </c>
      <c r="E35" s="30" t="e">
        <f t="shared" si="0"/>
        <v>#REF!</v>
      </c>
    </row>
    <row r="36" spans="1:5" ht="27">
      <c r="A36" s="34" t="s">
        <v>52</v>
      </c>
      <c r="B36" s="25">
        <v>47.947454844006572</v>
      </c>
      <c r="C36" s="25" t="e">
        <f>#REF!</f>
        <v>#REF!</v>
      </c>
      <c r="D36" s="25" t="e">
        <f>#REF!</f>
        <v>#REF!</v>
      </c>
      <c r="E36" s="30" t="e">
        <f t="shared" si="0"/>
        <v>#REF!</v>
      </c>
    </row>
    <row r="37" spans="1:5" ht="27">
      <c r="A37" s="34" t="s">
        <v>53</v>
      </c>
      <c r="B37" s="25">
        <v>54.515599343185549</v>
      </c>
      <c r="C37" s="25" t="e">
        <f>#REF!</f>
        <v>#REF!</v>
      </c>
      <c r="D37" s="25" t="e">
        <f>#REF!</f>
        <v>#REF!</v>
      </c>
      <c r="E37" s="30" t="e">
        <f t="shared" si="0"/>
        <v>#REF!</v>
      </c>
    </row>
    <row r="38" spans="1:5" ht="27">
      <c r="A38" s="34" t="s">
        <v>54</v>
      </c>
      <c r="B38" s="25">
        <v>71.756978653530382</v>
      </c>
      <c r="C38" s="25" t="e">
        <f>#REF!</f>
        <v>#REF!</v>
      </c>
      <c r="D38" s="25" t="e">
        <f>#REF!</f>
        <v>#REF!</v>
      </c>
      <c r="E38" s="30" t="e">
        <f t="shared" si="0"/>
        <v>#REF!</v>
      </c>
    </row>
    <row r="39" spans="1:5" ht="27.75" thickBot="1">
      <c r="A39" s="35" t="s">
        <v>51</v>
      </c>
      <c r="B39" s="36">
        <v>87.550200803212846</v>
      </c>
      <c r="C39" s="36" t="e">
        <f>#REF!</f>
        <v>#REF!</v>
      </c>
      <c r="D39" s="36" t="e">
        <f>#REF!</f>
        <v>#REF!</v>
      </c>
      <c r="E39" s="37" t="e">
        <f t="shared" si="0"/>
        <v>#REF!</v>
      </c>
    </row>
    <row r="40" spans="1:5">
      <c r="B40" s="13"/>
      <c r="C40" s="13"/>
      <c r="D40" s="13"/>
    </row>
    <row r="41" spans="1:5">
      <c r="A41" s="14" t="s">
        <v>9</v>
      </c>
      <c r="B41" s="9" t="s">
        <v>81</v>
      </c>
      <c r="D41" s="13"/>
    </row>
    <row r="42" spans="1:5">
      <c r="A42" s="15" t="s">
        <v>4</v>
      </c>
      <c r="B42" s="9" t="s">
        <v>82</v>
      </c>
      <c r="D42" s="13"/>
    </row>
    <row r="43" spans="1:5">
      <c r="A43" s="16" t="s">
        <v>5</v>
      </c>
      <c r="B43" s="9" t="s">
        <v>83</v>
      </c>
      <c r="D43" s="13"/>
    </row>
    <row r="44" spans="1:5">
      <c r="B44" s="13"/>
      <c r="C44" s="13"/>
      <c r="D44" s="13"/>
    </row>
    <row r="45" spans="1:5">
      <c r="A45" s="17" t="s">
        <v>1</v>
      </c>
      <c r="B45" s="18"/>
      <c r="C45" s="18"/>
      <c r="D45" s="18"/>
      <c r="E45" s="19"/>
    </row>
    <row r="46" spans="1:5" ht="12.75">
      <c r="A46" s="95" t="s">
        <v>56</v>
      </c>
      <c r="B46" s="95"/>
      <c r="C46" s="95"/>
      <c r="D46" s="95"/>
      <c r="E46" s="95"/>
    </row>
    <row r="47" spans="1:5" ht="12.75">
      <c r="A47" s="95" t="s">
        <v>57</v>
      </c>
      <c r="B47" s="95"/>
      <c r="C47" s="95"/>
      <c r="D47" s="95"/>
      <c r="E47" s="95"/>
    </row>
    <row r="48" spans="1:5" ht="12.75">
      <c r="A48" s="95" t="s">
        <v>72</v>
      </c>
      <c r="B48" s="95"/>
      <c r="C48" s="95"/>
      <c r="D48" s="95"/>
      <c r="E48" s="95"/>
    </row>
    <row r="49" spans="1:5" ht="12.75">
      <c r="A49" s="95" t="s">
        <v>8</v>
      </c>
      <c r="B49" s="95"/>
      <c r="C49" s="95"/>
      <c r="D49" s="95"/>
      <c r="E49" s="95"/>
    </row>
  </sheetData>
  <mergeCells count="4">
    <mergeCell ref="A46:E46"/>
    <mergeCell ref="A47:E47"/>
    <mergeCell ref="A48:E48"/>
    <mergeCell ref="A49:E49"/>
  </mergeCells>
  <conditionalFormatting sqref="B6:E39">
    <cfRule type="cellIs" dxfId="25" priority="1" stopIfTrue="1" operator="greaterThanOrEqual">
      <formula>95</formula>
    </cfRule>
    <cfRule type="cellIs" dxfId="24" priority="2" stopIfTrue="1" operator="between">
      <formula>95</formula>
      <formula>80.01</formula>
    </cfRule>
    <cfRule type="cellIs" dxfId="23" priority="3" stopIfTrue="1" operator="lessThanOrEqual">
      <formula>80</formula>
    </cfRule>
  </conditionalFormatting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view="pageBreakPreview" zoomScale="85" zoomScaleSheetLayoutView="85" workbookViewId="0">
      <selection activeCell="E40" sqref="E40"/>
    </sheetView>
  </sheetViews>
  <sheetFormatPr baseColWidth="10" defaultRowHeight="13.5"/>
  <cols>
    <col min="1" max="1" width="39.7109375" style="1" customWidth="1"/>
    <col min="2" max="5" width="19.5703125" style="1" customWidth="1"/>
    <col min="6" max="6" width="51.85546875" style="1" customWidth="1"/>
    <col min="7" max="16384" width="11.42578125" style="1"/>
  </cols>
  <sheetData>
    <row r="1" spans="1:8" ht="16.5">
      <c r="A1" s="8" t="s">
        <v>85</v>
      </c>
      <c r="B1" s="2"/>
    </row>
    <row r="2" spans="1:8" ht="16.5">
      <c r="A2" s="23" t="s">
        <v>86</v>
      </c>
      <c r="B2" s="2"/>
      <c r="F2" s="3"/>
    </row>
    <row r="3" spans="1:8" ht="16.5">
      <c r="A3" s="23" t="s">
        <v>87</v>
      </c>
      <c r="B3" s="2"/>
    </row>
    <row r="4" spans="1:8" ht="14.25" thickBot="1"/>
    <row r="5" spans="1:8" ht="27.75" customHeight="1" thickBot="1">
      <c r="A5" s="4" t="s">
        <v>6</v>
      </c>
      <c r="B5" s="4" t="s">
        <v>0</v>
      </c>
      <c r="C5" s="5" t="s">
        <v>78</v>
      </c>
      <c r="D5" s="6" t="s">
        <v>80</v>
      </c>
      <c r="E5" s="5" t="s">
        <v>89</v>
      </c>
      <c r="F5" s="7"/>
    </row>
    <row r="6" spans="1:8" s="24" customFormat="1" ht="31.5" customHeight="1">
      <c r="A6" s="27" t="s">
        <v>70</v>
      </c>
      <c r="B6" s="26">
        <v>89.03024618117891</v>
      </c>
      <c r="C6" s="26" t="e">
        <f>#REF!</f>
        <v>#REF!</v>
      </c>
      <c r="D6" s="26" t="e">
        <f>#REF!</f>
        <v>#REF!</v>
      </c>
      <c r="E6" s="28" t="e">
        <f>(B6*0.35)+(C6*0.4)+(D6*0.25)</f>
        <v>#REF!</v>
      </c>
    </row>
    <row r="7" spans="1:8" s="9" customFormat="1" ht="13.5" customHeight="1">
      <c r="A7" s="29" t="s">
        <v>10</v>
      </c>
      <c r="B7" s="25">
        <v>89.561341778090537</v>
      </c>
      <c r="C7" s="25" t="e">
        <f>#REF!</f>
        <v>#REF!</v>
      </c>
      <c r="D7" s="25" t="e">
        <f>#REF!</f>
        <v>#REF!</v>
      </c>
      <c r="E7" s="30" t="e">
        <f t="shared" ref="E7:E38" si="0">(B7*0.35)+(C7*0.4)+(D7*0.25)</f>
        <v>#REF!</v>
      </c>
      <c r="F7" s="20"/>
    </row>
    <row r="8" spans="1:8" s="9" customFormat="1" ht="13.5" customHeight="1">
      <c r="A8" s="29" t="s">
        <v>11</v>
      </c>
      <c r="B8" s="25">
        <v>89.195402298850581</v>
      </c>
      <c r="C8" s="25" t="e">
        <f>#REF!</f>
        <v>#REF!</v>
      </c>
      <c r="D8" s="25" t="e">
        <f>#REF!</f>
        <v>#REF!</v>
      </c>
      <c r="E8" s="30" t="e">
        <f t="shared" si="0"/>
        <v>#REF!</v>
      </c>
      <c r="F8" s="20"/>
    </row>
    <row r="9" spans="1:8" s="9" customFormat="1" ht="13.5" customHeight="1">
      <c r="A9" s="29" t="s">
        <v>12</v>
      </c>
      <c r="B9" s="25">
        <v>99.390100867933384</v>
      </c>
      <c r="C9" s="25" t="e">
        <f>#REF!</f>
        <v>#REF!</v>
      </c>
      <c r="D9" s="25" t="e">
        <f>#REF!</f>
        <v>#REF!</v>
      </c>
      <c r="E9" s="30" t="e">
        <f t="shared" si="0"/>
        <v>#REF!</v>
      </c>
      <c r="F9" s="20"/>
    </row>
    <row r="10" spans="1:8" s="9" customFormat="1" ht="13.5" customHeight="1">
      <c r="A10" s="29" t="s">
        <v>13</v>
      </c>
      <c r="B10" s="25">
        <v>77.476737821565408</v>
      </c>
      <c r="C10" s="25" t="e">
        <f>#REF!</f>
        <v>#REF!</v>
      </c>
      <c r="D10" s="25" t="e">
        <f>#REF!</f>
        <v>#REF!</v>
      </c>
      <c r="E10" s="30" t="e">
        <f t="shared" si="0"/>
        <v>#REF!</v>
      </c>
      <c r="F10" s="20"/>
    </row>
    <row r="11" spans="1:8" s="9" customFormat="1" ht="13.5" customHeight="1">
      <c r="A11" s="29" t="s">
        <v>79</v>
      </c>
      <c r="B11" s="25">
        <v>88.35249042145594</v>
      </c>
      <c r="C11" s="25" t="e">
        <f>#REF!</f>
        <v>#REF!</v>
      </c>
      <c r="D11" s="25" t="e">
        <f>#REF!</f>
        <v>#REF!</v>
      </c>
      <c r="E11" s="30" t="e">
        <f t="shared" si="0"/>
        <v>#REF!</v>
      </c>
      <c r="F11" s="20"/>
    </row>
    <row r="12" spans="1:8" s="9" customFormat="1" ht="13.5" customHeight="1">
      <c r="A12" s="29" t="s">
        <v>14</v>
      </c>
      <c r="B12" s="25">
        <v>92.939244663382595</v>
      </c>
      <c r="C12" s="25" t="e">
        <f>#REF!</f>
        <v>#REF!</v>
      </c>
      <c r="D12" s="25" t="e">
        <f>#REF!</f>
        <v>#REF!</v>
      </c>
      <c r="E12" s="30" t="e">
        <f t="shared" si="0"/>
        <v>#REF!</v>
      </c>
      <c r="F12" s="20"/>
      <c r="H12" s="10"/>
    </row>
    <row r="13" spans="1:8" s="9" customFormat="1" ht="13.5" customHeight="1">
      <c r="A13" s="29" t="s">
        <v>15</v>
      </c>
      <c r="B13" s="25">
        <v>70.688970990695125</v>
      </c>
      <c r="C13" s="25" t="e">
        <f>#REF!</f>
        <v>#REF!</v>
      </c>
      <c r="D13" s="25" t="e">
        <f>#REF!</f>
        <v>#REF!</v>
      </c>
      <c r="E13" s="30" t="e">
        <f t="shared" si="0"/>
        <v>#REF!</v>
      </c>
      <c r="F13" s="20"/>
    </row>
    <row r="14" spans="1:8" s="9" customFormat="1" ht="13.5" customHeight="1">
      <c r="A14" s="29" t="s">
        <v>16</v>
      </c>
      <c r="B14" s="25">
        <v>98.037766830870282</v>
      </c>
      <c r="C14" s="25" t="e">
        <f>#REF!</f>
        <v>#REF!</v>
      </c>
      <c r="D14" s="25" t="e">
        <f>#REF!</f>
        <v>#REF!</v>
      </c>
      <c r="E14" s="30" t="e">
        <f t="shared" si="0"/>
        <v>#REF!</v>
      </c>
      <c r="F14" s="20"/>
    </row>
    <row r="15" spans="1:8" s="9" customFormat="1" ht="13.5" customHeight="1">
      <c r="A15" s="29" t="s">
        <v>84</v>
      </c>
      <c r="B15" s="25">
        <v>98.405496499870367</v>
      </c>
      <c r="C15" s="25" t="e">
        <f>#REF!</f>
        <v>#REF!</v>
      </c>
      <c r="D15" s="25" t="e">
        <f>#REF!</f>
        <v>#REF!</v>
      </c>
      <c r="E15" s="30" t="e">
        <f t="shared" si="0"/>
        <v>#REF!</v>
      </c>
      <c r="F15" s="20"/>
    </row>
    <row r="16" spans="1:8" ht="13.5" customHeight="1">
      <c r="A16" s="29" t="s">
        <v>17</v>
      </c>
      <c r="B16" s="25">
        <v>84.570942042206411</v>
      </c>
      <c r="C16" s="25" t="e">
        <f>#REF!</f>
        <v>#REF!</v>
      </c>
      <c r="D16" s="25" t="e">
        <f>#REF!</f>
        <v>#REF!</v>
      </c>
      <c r="E16" s="30" t="e">
        <f t="shared" si="0"/>
        <v>#REF!</v>
      </c>
      <c r="F16" s="21"/>
      <c r="G16" s="9"/>
    </row>
    <row r="17" spans="1:8" ht="13.5" customHeight="1">
      <c r="A17" s="29" t="s">
        <v>18</v>
      </c>
      <c r="B17" s="25">
        <v>90.166442752649644</v>
      </c>
      <c r="C17" s="25" t="e">
        <f>#REF!</f>
        <v>#REF!</v>
      </c>
      <c r="D17" s="25" t="e">
        <f>#REF!</f>
        <v>#REF!</v>
      </c>
      <c r="E17" s="30" t="e">
        <f t="shared" si="0"/>
        <v>#REF!</v>
      </c>
      <c r="F17" s="21"/>
      <c r="G17" s="9"/>
    </row>
    <row r="18" spans="1:8" ht="13.5" customHeight="1">
      <c r="A18" s="29" t="s">
        <v>19</v>
      </c>
      <c r="B18" s="25">
        <v>81.605376713636531</v>
      </c>
      <c r="C18" s="25" t="e">
        <f>#REF!</f>
        <v>#REF!</v>
      </c>
      <c r="D18" s="25" t="e">
        <f>#REF!</f>
        <v>#REF!</v>
      </c>
      <c r="E18" s="30" t="e">
        <f t="shared" si="0"/>
        <v>#REF!</v>
      </c>
      <c r="F18" s="21"/>
      <c r="G18" s="9"/>
    </row>
    <row r="19" spans="1:8" ht="13.5" customHeight="1">
      <c r="A19" s="29" t="s">
        <v>20</v>
      </c>
      <c r="B19" s="25">
        <v>82.115489874110565</v>
      </c>
      <c r="C19" s="25" t="e">
        <f>#REF!</f>
        <v>#REF!</v>
      </c>
      <c r="D19" s="25" t="e">
        <f>#REF!</f>
        <v>#REF!</v>
      </c>
      <c r="E19" s="30" t="e">
        <f t="shared" si="0"/>
        <v>#REF!</v>
      </c>
      <c r="F19" s="21"/>
      <c r="G19" s="9"/>
    </row>
    <row r="20" spans="1:8" ht="13.5" customHeight="1">
      <c r="A20" s="29" t="s">
        <v>21</v>
      </c>
      <c r="B20" s="25">
        <v>85.675189616076324</v>
      </c>
      <c r="C20" s="25" t="e">
        <f>#REF!</f>
        <v>#REF!</v>
      </c>
      <c r="D20" s="25" t="e">
        <f>#REF!</f>
        <v>#REF!</v>
      </c>
      <c r="E20" s="30" t="e">
        <f t="shared" si="0"/>
        <v>#REF!</v>
      </c>
      <c r="F20" s="21"/>
      <c r="G20" s="9"/>
    </row>
    <row r="21" spans="1:8" s="11" customFormat="1" ht="13.5" customHeight="1">
      <c r="A21" s="31" t="s">
        <v>22</v>
      </c>
      <c r="B21" s="25">
        <v>99.421717712572288</v>
      </c>
      <c r="C21" s="25" t="e">
        <f>#REF!</f>
        <v>#REF!</v>
      </c>
      <c r="D21" s="25" t="e">
        <f>#REF!</f>
        <v>#REF!</v>
      </c>
      <c r="E21" s="30" t="e">
        <f t="shared" si="0"/>
        <v>#REF!</v>
      </c>
      <c r="F21" s="22"/>
      <c r="G21" s="9"/>
    </row>
    <row r="22" spans="1:8" ht="13.5" customHeight="1">
      <c r="A22" s="29" t="s">
        <v>23</v>
      </c>
      <c r="B22" s="25">
        <v>89.387581341604331</v>
      </c>
      <c r="C22" s="25" t="e">
        <f>#REF!</f>
        <v>#REF!</v>
      </c>
      <c r="D22" s="25" t="e">
        <f>#REF!</f>
        <v>#REF!</v>
      </c>
      <c r="E22" s="30" t="e">
        <f t="shared" si="0"/>
        <v>#REF!</v>
      </c>
      <c r="F22" s="21"/>
      <c r="G22" s="9"/>
    </row>
    <row r="23" spans="1:8" s="9" customFormat="1" ht="13.5" customHeight="1">
      <c r="A23" s="29" t="s">
        <v>24</v>
      </c>
      <c r="B23" s="25">
        <v>95.865054485744139</v>
      </c>
      <c r="C23" s="25" t="e">
        <f>#REF!</f>
        <v>#REF!</v>
      </c>
      <c r="D23" s="25" t="e">
        <f>#REF!</f>
        <v>#REF!</v>
      </c>
      <c r="E23" s="30" t="e">
        <f t="shared" si="0"/>
        <v>#REF!</v>
      </c>
      <c r="F23" s="20"/>
      <c r="H23" s="10"/>
    </row>
    <row r="24" spans="1:8" ht="13.5" customHeight="1">
      <c r="A24" s="29" t="s">
        <v>25</v>
      </c>
      <c r="B24" s="25">
        <v>99.444233926992538</v>
      </c>
      <c r="C24" s="25" t="e">
        <f>#REF!</f>
        <v>#REF!</v>
      </c>
      <c r="D24" s="25" t="e">
        <f>#REF!</f>
        <v>#REF!</v>
      </c>
      <c r="E24" s="30" t="e">
        <f t="shared" si="0"/>
        <v>#REF!</v>
      </c>
      <c r="F24" s="21"/>
      <c r="G24" s="9"/>
      <c r="H24" s="12"/>
    </row>
    <row r="25" spans="1:8" ht="13.5" customHeight="1">
      <c r="A25" s="29" t="s">
        <v>26</v>
      </c>
      <c r="B25" s="25">
        <v>93.621321207528112</v>
      </c>
      <c r="C25" s="25" t="e">
        <f>#REF!</f>
        <v>#REF!</v>
      </c>
      <c r="D25" s="25" t="e">
        <f>#REF!</f>
        <v>#REF!</v>
      </c>
      <c r="E25" s="30" t="e">
        <f t="shared" si="0"/>
        <v>#REF!</v>
      </c>
      <c r="F25" s="21"/>
      <c r="G25" s="9"/>
    </row>
    <row r="26" spans="1:8" ht="13.5" customHeight="1">
      <c r="A26" s="29" t="s">
        <v>27</v>
      </c>
      <c r="B26" s="25">
        <v>70.872498113877427</v>
      </c>
      <c r="C26" s="25" t="e">
        <f>#REF!</f>
        <v>#REF!</v>
      </c>
      <c r="D26" s="25" t="e">
        <f>#REF!</f>
        <v>#REF!</v>
      </c>
      <c r="E26" s="30" t="e">
        <f t="shared" si="0"/>
        <v>#REF!</v>
      </c>
      <c r="F26" s="21"/>
      <c r="G26" s="9"/>
    </row>
    <row r="27" spans="1:8" ht="13.5" customHeight="1">
      <c r="A27" s="31" t="s">
        <v>28</v>
      </c>
      <c r="B27" s="25">
        <v>95.362022492796726</v>
      </c>
      <c r="C27" s="25" t="e">
        <f>#REF!</f>
        <v>#REF!</v>
      </c>
      <c r="D27" s="25" t="e">
        <f>#REF!</f>
        <v>#REF!</v>
      </c>
      <c r="E27" s="30" t="e">
        <f t="shared" si="0"/>
        <v>#REF!</v>
      </c>
      <c r="F27" s="21"/>
      <c r="G27" s="9"/>
      <c r="H27" s="12"/>
    </row>
    <row r="28" spans="1:8" ht="13.5" customHeight="1">
      <c r="A28" s="29" t="s">
        <v>29</v>
      </c>
      <c r="B28" s="25">
        <v>78.653530377668318</v>
      </c>
      <c r="C28" s="25" t="e">
        <f>#REF!</f>
        <v>#REF!</v>
      </c>
      <c r="D28" s="25" t="e">
        <f>#REF!</f>
        <v>#REF!</v>
      </c>
      <c r="E28" s="30" t="e">
        <f t="shared" si="0"/>
        <v>#REF!</v>
      </c>
      <c r="F28" s="21"/>
      <c r="G28" s="9"/>
    </row>
    <row r="29" spans="1:8" ht="13.5" customHeight="1">
      <c r="A29" s="29" t="s">
        <v>30</v>
      </c>
      <c r="B29" s="25">
        <v>67.531472359058569</v>
      </c>
      <c r="C29" s="25" t="e">
        <f>#REF!</f>
        <v>#REF!</v>
      </c>
      <c r="D29" s="25" t="e">
        <f>#REF!</f>
        <v>#REF!</v>
      </c>
      <c r="E29" s="30" t="e">
        <f t="shared" si="0"/>
        <v>#REF!</v>
      </c>
      <c r="F29" s="21"/>
      <c r="G29" s="9"/>
    </row>
    <row r="30" spans="1:8" ht="13.5" customHeight="1">
      <c r="A30" s="29" t="s">
        <v>31</v>
      </c>
      <c r="B30" s="25">
        <v>86.761083743842363</v>
      </c>
      <c r="C30" s="25" t="e">
        <f>#REF!</f>
        <v>#REF!</v>
      </c>
      <c r="D30" s="25" t="e">
        <f>#REF!</f>
        <v>#REF!</v>
      </c>
      <c r="E30" s="30" t="e">
        <f t="shared" si="0"/>
        <v>#REF!</v>
      </c>
      <c r="F30" s="21"/>
      <c r="G30" s="9"/>
      <c r="H30" s="12"/>
    </row>
    <row r="31" spans="1:8" ht="13.5" customHeight="1">
      <c r="A31" s="29" t="s">
        <v>32</v>
      </c>
      <c r="B31" s="25">
        <v>88.218390804597703</v>
      </c>
      <c r="C31" s="25" t="e">
        <f>#REF!</f>
        <v>#REF!</v>
      </c>
      <c r="D31" s="25" t="e">
        <f>#REF!</f>
        <v>#REF!</v>
      </c>
      <c r="E31" s="30" t="e">
        <f t="shared" si="0"/>
        <v>#REF!</v>
      </c>
      <c r="F31" s="21"/>
      <c r="G31" s="9"/>
    </row>
    <row r="32" spans="1:8" ht="13.5" customHeight="1">
      <c r="A32" s="29" t="s">
        <v>33</v>
      </c>
      <c r="B32" s="25">
        <v>73.701495117103093</v>
      </c>
      <c r="C32" s="25" t="e">
        <f>#REF!</f>
        <v>#REF!</v>
      </c>
      <c r="D32" s="25" t="e">
        <f>#REF!</f>
        <v>#REF!</v>
      </c>
      <c r="E32" s="30" t="e">
        <f t="shared" si="0"/>
        <v>#REF!</v>
      </c>
      <c r="F32" s="21"/>
      <c r="G32" s="9"/>
    </row>
    <row r="33" spans="1:8" ht="13.5" customHeight="1">
      <c r="A33" s="29" t="s">
        <v>34</v>
      </c>
      <c r="B33" s="25">
        <v>96.291735084838535</v>
      </c>
      <c r="C33" s="25" t="e">
        <f>#REF!</f>
        <v>#REF!</v>
      </c>
      <c r="D33" s="25" t="e">
        <f>#REF!</f>
        <v>#REF!</v>
      </c>
      <c r="E33" s="30" t="e">
        <f t="shared" si="0"/>
        <v>#REF!</v>
      </c>
      <c r="F33" s="21"/>
      <c r="G33" s="9"/>
      <c r="H33" s="12"/>
    </row>
    <row r="34" spans="1:8" s="9" customFormat="1" ht="13.5" customHeight="1">
      <c r="A34" s="29" t="s">
        <v>35</v>
      </c>
      <c r="B34" s="25">
        <v>77.703675634710123</v>
      </c>
      <c r="C34" s="25" t="e">
        <f>#REF!</f>
        <v>#REF!</v>
      </c>
      <c r="D34" s="25" t="e">
        <f>#REF!</f>
        <v>#REF!</v>
      </c>
      <c r="E34" s="30" t="e">
        <f t="shared" si="0"/>
        <v>#REF!</v>
      </c>
      <c r="F34" s="20"/>
    </row>
    <row r="35" spans="1:8" ht="13.5" customHeight="1">
      <c r="A35" s="29" t="s">
        <v>36</v>
      </c>
      <c r="B35" s="25">
        <v>94.48549534756431</v>
      </c>
      <c r="C35" s="25" t="e">
        <f>#REF!</f>
        <v>#REF!</v>
      </c>
      <c r="D35" s="25" t="e">
        <f>#REF!</f>
        <v>#REF!</v>
      </c>
      <c r="E35" s="30" t="e">
        <f t="shared" si="0"/>
        <v>#REF!</v>
      </c>
      <c r="F35" s="21"/>
      <c r="G35" s="9"/>
    </row>
    <row r="36" spans="1:8" ht="13.5" customHeight="1">
      <c r="A36" s="29" t="s">
        <v>37</v>
      </c>
      <c r="B36" s="25">
        <v>90.996168582375475</v>
      </c>
      <c r="C36" s="25" t="e">
        <f>#REF!</f>
        <v>#REF!</v>
      </c>
      <c r="D36" s="25" t="e">
        <f>#REF!</f>
        <v>#REF!</v>
      </c>
      <c r="E36" s="30" t="e">
        <f t="shared" si="0"/>
        <v>#REF!</v>
      </c>
      <c r="F36" s="21"/>
      <c r="G36" s="9"/>
    </row>
    <row r="37" spans="1:8" ht="13.5" customHeight="1">
      <c r="A37" s="29" t="s">
        <v>38</v>
      </c>
      <c r="B37" s="25">
        <v>80.722495894909684</v>
      </c>
      <c r="C37" s="25" t="e">
        <f>#REF!</f>
        <v>#REF!</v>
      </c>
      <c r="D37" s="25" t="e">
        <f>#REF!</f>
        <v>#REF!</v>
      </c>
      <c r="E37" s="30" t="e">
        <f t="shared" si="0"/>
        <v>#REF!</v>
      </c>
      <c r="F37" s="21"/>
      <c r="G37" s="9"/>
    </row>
    <row r="38" spans="1:8" ht="13.5" customHeight="1">
      <c r="A38" s="29" t="s">
        <v>39</v>
      </c>
      <c r="B38" s="25">
        <v>82.61266192300674</v>
      </c>
      <c r="C38" s="25" t="e">
        <f>#REF!</f>
        <v>#REF!</v>
      </c>
      <c r="D38" s="25" t="e">
        <f>#REF!</f>
        <v>#REF!</v>
      </c>
      <c r="E38" s="30" t="e">
        <f t="shared" si="0"/>
        <v>#REF!</v>
      </c>
      <c r="F38" s="21"/>
      <c r="G38" s="9"/>
    </row>
    <row r="39" spans="1:8" ht="15" customHeight="1">
      <c r="B39" s="13"/>
      <c r="C39" s="13"/>
      <c r="D39" s="13"/>
      <c r="F39" s="21"/>
      <c r="G39" s="9"/>
    </row>
    <row r="40" spans="1:8" ht="12.75" customHeight="1">
      <c r="A40" s="57" t="s">
        <v>9</v>
      </c>
      <c r="B40" s="9" t="s">
        <v>81</v>
      </c>
      <c r="D40" s="13"/>
      <c r="F40" s="21"/>
      <c r="G40" s="9"/>
    </row>
    <row r="41" spans="1:8" ht="12.75" customHeight="1">
      <c r="A41" s="15" t="s">
        <v>4</v>
      </c>
      <c r="B41" s="9" t="s">
        <v>82</v>
      </c>
      <c r="D41" s="13"/>
      <c r="F41" s="21"/>
      <c r="G41" s="9"/>
    </row>
    <row r="42" spans="1:8" ht="12.75" customHeight="1">
      <c r="A42" s="16" t="s">
        <v>5</v>
      </c>
      <c r="B42" s="9" t="s">
        <v>83</v>
      </c>
      <c r="D42" s="13"/>
      <c r="F42" s="21"/>
      <c r="G42" s="9"/>
    </row>
    <row r="43" spans="1:8" ht="12.75" customHeight="1">
      <c r="B43" s="13"/>
      <c r="C43" s="13"/>
      <c r="D43" s="13"/>
      <c r="F43" s="21"/>
      <c r="G43" s="9"/>
    </row>
    <row r="44" spans="1:8" ht="12.75" customHeight="1">
      <c r="A44" s="17" t="s">
        <v>1</v>
      </c>
      <c r="B44" s="18"/>
      <c r="C44" s="18"/>
      <c r="D44" s="18"/>
      <c r="E44" s="19"/>
      <c r="F44" s="21"/>
      <c r="G44" s="9"/>
    </row>
    <row r="45" spans="1:8" ht="29.25" customHeight="1">
      <c r="A45" s="96" t="s">
        <v>90</v>
      </c>
      <c r="B45" s="96"/>
      <c r="C45" s="96"/>
      <c r="D45" s="96"/>
      <c r="E45" s="96"/>
    </row>
    <row r="46" spans="1:8" ht="32.25" customHeight="1">
      <c r="A46" s="95"/>
      <c r="B46" s="95"/>
      <c r="C46" s="95"/>
      <c r="D46" s="95"/>
      <c r="E46" s="95"/>
    </row>
    <row r="47" spans="1:8" ht="26.25" customHeight="1">
      <c r="A47" s="95"/>
      <c r="B47" s="95"/>
      <c r="C47" s="95"/>
      <c r="D47" s="95"/>
      <c r="E47" s="95"/>
    </row>
    <row r="48" spans="1:8" ht="41.25" customHeight="1">
      <c r="A48" s="95"/>
      <c r="B48" s="95"/>
      <c r="C48" s="95"/>
      <c r="D48" s="95"/>
      <c r="E48" s="95"/>
    </row>
  </sheetData>
  <mergeCells count="4">
    <mergeCell ref="A45:E45"/>
    <mergeCell ref="A46:E46"/>
    <mergeCell ref="A47:E47"/>
    <mergeCell ref="A48:E48"/>
  </mergeCells>
  <phoneticPr fontId="2" type="noConversion"/>
  <conditionalFormatting sqref="F11">
    <cfRule type="cellIs" dxfId="22" priority="16" stopIfTrue="1" operator="between">
      <formula>100</formula>
      <formula>90</formula>
    </cfRule>
  </conditionalFormatting>
  <conditionalFormatting sqref="B6:E37">
    <cfRule type="cellIs" dxfId="21" priority="18" stopIfTrue="1" operator="greaterThanOrEqual">
      <formula>95</formula>
    </cfRule>
    <cfRule type="cellIs" dxfId="20" priority="19" stopIfTrue="1" operator="between">
      <formula>95</formula>
      <formula>80.01</formula>
    </cfRule>
    <cfRule type="cellIs" dxfId="19" priority="20" stopIfTrue="1" operator="lessThanOrEqual">
      <formula>80</formula>
    </cfRule>
  </conditionalFormatting>
  <conditionalFormatting sqref="B38:E38">
    <cfRule type="cellIs" dxfId="18" priority="1" stopIfTrue="1" operator="greaterThanOrEqual">
      <formula>95</formula>
    </cfRule>
    <cfRule type="cellIs" dxfId="17" priority="2" stopIfTrue="1" operator="between">
      <formula>95</formula>
      <formula>80.01</formula>
    </cfRule>
    <cfRule type="cellIs" dxfId="16" priority="3" stopIfTrue="1" operator="lessThanOrEqual">
      <formula>80</formula>
    </cfRule>
  </conditionalFormatting>
  <printOptions horizontalCentered="1" verticalCentered="1"/>
  <pageMargins left="0.39370078740157483" right="0.39370078740157483" top="0.78740157480314965" bottom="0.78740157480314965" header="0" footer="0"/>
  <pageSetup scale="71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1"/>
  <sheetViews>
    <sheetView tabSelected="1" view="pageBreakPreview" zoomScale="115" zoomScaleNormal="85" zoomScaleSheetLayoutView="115" workbookViewId="0">
      <pane ySplit="5" topLeftCell="A6" activePane="bottomLeft" state="frozen"/>
      <selection pane="bottomLeft" activeCell="B1" sqref="B1"/>
    </sheetView>
  </sheetViews>
  <sheetFormatPr baseColWidth="10" defaultRowHeight="13.5"/>
  <cols>
    <col min="1" max="1" width="5.140625" style="54" customWidth="1"/>
    <col min="2" max="2" width="39.7109375" style="83" customWidth="1"/>
    <col min="3" max="6" width="19.5703125" style="83" customWidth="1"/>
    <col min="7" max="7" width="3.140625" style="83" customWidth="1"/>
    <col min="8" max="8" width="4.42578125" style="54" customWidth="1"/>
    <col min="9" max="16384" width="11.42578125" style="54"/>
  </cols>
  <sheetData>
    <row r="1" spans="2:7" ht="16.5">
      <c r="B1" s="55" t="s">
        <v>91</v>
      </c>
      <c r="C1" s="91"/>
    </row>
    <row r="2" spans="2:7" ht="16.5">
      <c r="B2" s="92" t="s">
        <v>86</v>
      </c>
      <c r="C2" s="91"/>
      <c r="G2" s="84"/>
    </row>
    <row r="3" spans="2:7" ht="16.5">
      <c r="B3" s="92" t="s">
        <v>87</v>
      </c>
      <c r="C3" s="91"/>
    </row>
    <row r="4" spans="2:7" ht="14.25" thickBot="1"/>
    <row r="5" spans="2:7" ht="16.5" thickBot="1">
      <c r="B5" s="4" t="s">
        <v>6</v>
      </c>
      <c r="C5" s="4" t="s">
        <v>74</v>
      </c>
      <c r="D5" s="5" t="s">
        <v>75</v>
      </c>
      <c r="E5" s="6" t="s">
        <v>76</v>
      </c>
      <c r="F5" s="5" t="s">
        <v>77</v>
      </c>
      <c r="G5" s="85"/>
    </row>
    <row r="6" spans="2:7" ht="19.5">
      <c r="B6" s="27" t="s">
        <v>70</v>
      </c>
      <c r="C6" s="26">
        <v>90.845799599466616</v>
      </c>
      <c r="D6" s="26">
        <v>92.296362692599828</v>
      </c>
      <c r="E6" s="26">
        <v>88</v>
      </c>
      <c r="F6" s="28">
        <v>90.714574936853239</v>
      </c>
      <c r="G6" s="86"/>
    </row>
    <row r="7" spans="2:7">
      <c r="B7" s="29" t="s">
        <v>10</v>
      </c>
      <c r="C7" s="25">
        <v>95.194317752398547</v>
      </c>
      <c r="D7" s="25">
        <v>95.323459001692726</v>
      </c>
      <c r="E7" s="25">
        <v>100</v>
      </c>
      <c r="F7" s="30">
        <v>96.447394814016576</v>
      </c>
      <c r="G7" s="87"/>
    </row>
    <row r="8" spans="2:7">
      <c r="B8" s="29" t="s">
        <v>11</v>
      </c>
      <c r="C8" s="25">
        <v>95.782799389778802</v>
      </c>
      <c r="D8" s="25">
        <v>95.342463767846965</v>
      </c>
      <c r="E8" s="25">
        <v>95.666666666666671</v>
      </c>
      <c r="F8" s="30">
        <v>95.577631960228032</v>
      </c>
      <c r="G8" s="87"/>
    </row>
    <row r="9" spans="2:7">
      <c r="B9" s="29" t="s">
        <v>12</v>
      </c>
      <c r="C9" s="25">
        <v>96.883736875757165</v>
      </c>
      <c r="D9" s="25">
        <v>93.035167145676454</v>
      </c>
      <c r="E9" s="25">
        <v>99</v>
      </c>
      <c r="F9" s="30">
        <v>95.873374764785581</v>
      </c>
      <c r="G9" s="87"/>
    </row>
    <row r="10" spans="2:7">
      <c r="B10" s="29" t="s">
        <v>13</v>
      </c>
      <c r="C10" s="25">
        <v>84.325291830118772</v>
      </c>
      <c r="D10" s="25">
        <v>91.031090896182576</v>
      </c>
      <c r="E10" s="25">
        <v>100</v>
      </c>
      <c r="F10" s="30">
        <v>90.926288499014603</v>
      </c>
      <c r="G10" s="87"/>
    </row>
    <row r="11" spans="2:7">
      <c r="B11" s="29" t="s">
        <v>79</v>
      </c>
      <c r="C11" s="25">
        <v>92.354806087909992</v>
      </c>
      <c r="D11" s="25">
        <v>95.511513822934361</v>
      </c>
      <c r="E11" s="25">
        <v>100</v>
      </c>
      <c r="F11" s="30">
        <v>95.528787659942253</v>
      </c>
      <c r="G11" s="87"/>
    </row>
    <row r="12" spans="2:7">
      <c r="B12" s="29" t="s">
        <v>14</v>
      </c>
      <c r="C12" s="25">
        <v>93.715028059278637</v>
      </c>
      <c r="D12" s="25">
        <v>94.153787169480879</v>
      </c>
      <c r="E12" s="25">
        <v>95.666666666666671</v>
      </c>
      <c r="F12" s="30">
        <v>94.378441355206547</v>
      </c>
      <c r="G12" s="87"/>
    </row>
    <row r="13" spans="2:7">
      <c r="B13" s="29" t="s">
        <v>15</v>
      </c>
      <c r="C13" s="25">
        <v>82.846515342276547</v>
      </c>
      <c r="D13" s="25">
        <v>70.188946183886088</v>
      </c>
      <c r="E13" s="25">
        <v>96.666666666666671</v>
      </c>
      <c r="F13" s="30">
        <v>81.238525510017894</v>
      </c>
      <c r="G13" s="87"/>
    </row>
    <row r="14" spans="2:7">
      <c r="B14" s="29" t="s">
        <v>16</v>
      </c>
      <c r="C14" s="25">
        <v>95.054755573253445</v>
      </c>
      <c r="D14" s="25">
        <v>92.81883125305481</v>
      </c>
      <c r="E14" s="25">
        <v>100</v>
      </c>
      <c r="F14" s="30">
        <v>95.396696951860633</v>
      </c>
      <c r="G14" s="87"/>
    </row>
    <row r="15" spans="2:7">
      <c r="B15" s="29" t="s">
        <v>84</v>
      </c>
      <c r="C15" s="25">
        <v>92.885680885465348</v>
      </c>
      <c r="D15" s="25">
        <v>96.633162005491158</v>
      </c>
      <c r="E15" s="25">
        <v>96.666666666666671</v>
      </c>
      <c r="F15" s="30">
        <v>95.329919778776016</v>
      </c>
      <c r="G15" s="87"/>
    </row>
    <row r="16" spans="2:7">
      <c r="B16" s="29" t="s">
        <v>17</v>
      </c>
      <c r="C16" s="25">
        <v>85.778420469740638</v>
      </c>
      <c r="D16" s="25">
        <v>92.887824291085408</v>
      </c>
      <c r="E16" s="25">
        <v>85.333333333333329</v>
      </c>
      <c r="F16" s="30">
        <v>88.510910214176718</v>
      </c>
      <c r="G16" s="88"/>
    </row>
    <row r="17" spans="2:7">
      <c r="B17" s="29" t="s">
        <v>18</v>
      </c>
      <c r="C17" s="25">
        <v>88.670831128027118</v>
      </c>
      <c r="D17" s="25">
        <v>93.302562594695615</v>
      </c>
      <c r="E17" s="25">
        <v>100</v>
      </c>
      <c r="F17" s="30">
        <v>93.355815932687733</v>
      </c>
      <c r="G17" s="88"/>
    </row>
    <row r="18" spans="2:7">
      <c r="B18" s="29" t="s">
        <v>19</v>
      </c>
      <c r="C18" s="25">
        <v>87.188758862452886</v>
      </c>
      <c r="D18" s="25">
        <v>81.898742908629373</v>
      </c>
      <c r="E18" s="25">
        <v>100</v>
      </c>
      <c r="F18" s="30">
        <v>88.275562765310255</v>
      </c>
      <c r="G18" s="88"/>
    </row>
    <row r="19" spans="2:7">
      <c r="B19" s="29" t="s">
        <v>20</v>
      </c>
      <c r="C19" s="25">
        <v>91.016717158846774</v>
      </c>
      <c r="D19" s="25">
        <v>92.291555364278281</v>
      </c>
      <c r="E19" s="25">
        <v>97.333333333333329</v>
      </c>
      <c r="F19" s="30">
        <v>93.105806484641008</v>
      </c>
      <c r="G19" s="88"/>
    </row>
    <row r="20" spans="2:7">
      <c r="B20" s="29" t="s">
        <v>21</v>
      </c>
      <c r="C20" s="25">
        <v>93.631413148330822</v>
      </c>
      <c r="D20" s="25">
        <v>94.941471209950322</v>
      </c>
      <c r="E20" s="25">
        <v>100</v>
      </c>
      <c r="F20" s="30">
        <v>95.747583085895911</v>
      </c>
      <c r="G20" s="88"/>
    </row>
    <row r="21" spans="2:7">
      <c r="B21" s="31" t="s">
        <v>22</v>
      </c>
      <c r="C21" s="25">
        <v>97.235880527188584</v>
      </c>
      <c r="D21" s="25">
        <v>96.037615507162812</v>
      </c>
      <c r="E21" s="25">
        <v>100</v>
      </c>
      <c r="F21" s="30">
        <v>97.447604387381119</v>
      </c>
      <c r="G21" s="89"/>
    </row>
    <row r="22" spans="2:7">
      <c r="B22" s="29" t="s">
        <v>23</v>
      </c>
      <c r="C22" s="25">
        <v>92.602195643905333</v>
      </c>
      <c r="D22" s="25">
        <v>94.611664169241493</v>
      </c>
      <c r="E22" s="25">
        <v>71.666666666666671</v>
      </c>
      <c r="F22" s="30">
        <v>88.172100809730139</v>
      </c>
      <c r="G22" s="88"/>
    </row>
    <row r="23" spans="2:7">
      <c r="B23" s="29" t="s">
        <v>24</v>
      </c>
      <c r="C23" s="25">
        <v>92.796128292191582</v>
      </c>
      <c r="D23" s="25">
        <v>95.739646358752111</v>
      </c>
      <c r="E23" s="25">
        <v>100</v>
      </c>
      <c r="F23" s="30">
        <v>95.774503445767891</v>
      </c>
      <c r="G23" s="87"/>
    </row>
    <row r="24" spans="2:7">
      <c r="B24" s="29" t="s">
        <v>25</v>
      </c>
      <c r="C24" s="25">
        <v>93.70284361199586</v>
      </c>
      <c r="D24" s="25">
        <v>94.97939243830487</v>
      </c>
      <c r="E24" s="25">
        <v>100</v>
      </c>
      <c r="F24" s="30">
        <v>95.787752239520501</v>
      </c>
      <c r="G24" s="88"/>
    </row>
    <row r="25" spans="2:7">
      <c r="B25" s="29" t="s">
        <v>26</v>
      </c>
      <c r="C25" s="25">
        <v>90.81626184501593</v>
      </c>
      <c r="D25" s="25">
        <v>93.842486120426429</v>
      </c>
      <c r="E25" s="25">
        <v>100</v>
      </c>
      <c r="F25" s="30">
        <v>94.322686093926151</v>
      </c>
      <c r="G25" s="88"/>
    </row>
    <row r="26" spans="2:7">
      <c r="B26" s="29" t="s">
        <v>27</v>
      </c>
      <c r="C26" s="25">
        <v>82.511864170596596</v>
      </c>
      <c r="D26" s="25">
        <v>82.76298666266652</v>
      </c>
      <c r="E26" s="25">
        <v>100</v>
      </c>
      <c r="F26" s="30">
        <v>86.984347124775411</v>
      </c>
      <c r="G26" s="88"/>
    </row>
    <row r="27" spans="2:7">
      <c r="B27" s="31" t="s">
        <v>28</v>
      </c>
      <c r="C27" s="25">
        <v>95.345233494818615</v>
      </c>
      <c r="D27" s="25">
        <v>95.673448203516131</v>
      </c>
      <c r="E27" s="25">
        <v>96.666666666666671</v>
      </c>
      <c r="F27" s="30">
        <v>95.806877671259642</v>
      </c>
      <c r="G27" s="88"/>
    </row>
    <row r="28" spans="2:7">
      <c r="B28" s="29" t="s">
        <v>29</v>
      </c>
      <c r="C28" s="25">
        <v>86.560397939216045</v>
      </c>
      <c r="D28" s="25">
        <v>92.519477133833036</v>
      </c>
      <c r="E28" s="25">
        <v>90.666666666666671</v>
      </c>
      <c r="F28" s="30">
        <v>89.970596798925499</v>
      </c>
      <c r="G28" s="88"/>
    </row>
    <row r="29" spans="2:7">
      <c r="B29" s="29" t="s">
        <v>30</v>
      </c>
      <c r="C29" s="25">
        <v>83.052966108601112</v>
      </c>
      <c r="D29" s="25">
        <v>83.377708870114162</v>
      </c>
      <c r="E29" s="25">
        <v>0</v>
      </c>
      <c r="F29" s="30">
        <v>62.419621686056047</v>
      </c>
      <c r="G29" s="88"/>
    </row>
    <row r="30" spans="2:7">
      <c r="B30" s="29" t="s">
        <v>31</v>
      </c>
      <c r="C30" s="25">
        <v>89.086057142228469</v>
      </c>
      <c r="D30" s="25">
        <v>93.590462204919504</v>
      </c>
      <c r="E30" s="25">
        <v>100</v>
      </c>
      <c r="F30" s="30">
        <v>93.616304881747766</v>
      </c>
      <c r="G30" s="88"/>
    </row>
    <row r="31" spans="2:7">
      <c r="B31" s="29" t="s">
        <v>32</v>
      </c>
      <c r="C31" s="25">
        <v>85.496808341911475</v>
      </c>
      <c r="D31" s="25">
        <v>90.957950241438766</v>
      </c>
      <c r="E31" s="25">
        <v>0</v>
      </c>
      <c r="F31" s="30">
        <v>66.307063016244527</v>
      </c>
      <c r="G31" s="88"/>
    </row>
    <row r="32" spans="2:7">
      <c r="B32" s="29" t="s">
        <v>33</v>
      </c>
      <c r="C32" s="25">
        <v>87.68153083036205</v>
      </c>
      <c r="D32" s="25">
        <v>93.170850147776221</v>
      </c>
      <c r="E32" s="25">
        <v>100</v>
      </c>
      <c r="F32" s="30">
        <v>92.956875849737202</v>
      </c>
      <c r="G32" s="88"/>
    </row>
    <row r="33" spans="2:7">
      <c r="B33" s="29" t="s">
        <v>34</v>
      </c>
      <c r="C33" s="25">
        <v>95.769437097852006</v>
      </c>
      <c r="D33" s="25">
        <v>95.567903312314385</v>
      </c>
      <c r="E33" s="25">
        <v>100</v>
      </c>
      <c r="F33" s="30">
        <v>96.746464309173945</v>
      </c>
      <c r="G33" s="88"/>
    </row>
    <row r="34" spans="2:7">
      <c r="B34" s="29" t="s">
        <v>35</v>
      </c>
      <c r="C34" s="25">
        <v>92.677819602287897</v>
      </c>
      <c r="D34" s="25">
        <v>94.860465601628192</v>
      </c>
      <c r="E34" s="25">
        <v>90.666666666666671</v>
      </c>
      <c r="F34" s="30">
        <v>93.048089768118714</v>
      </c>
      <c r="G34" s="87"/>
    </row>
    <row r="35" spans="2:7">
      <c r="B35" s="29" t="s">
        <v>36</v>
      </c>
      <c r="C35" s="25">
        <v>90.387768438655158</v>
      </c>
      <c r="D35" s="25">
        <v>93.884388544213778</v>
      </c>
      <c r="E35" s="25">
        <v>100</v>
      </c>
      <c r="F35" s="30">
        <v>94.189474371214814</v>
      </c>
      <c r="G35" s="88"/>
    </row>
    <row r="36" spans="2:7">
      <c r="B36" s="29" t="s">
        <v>37</v>
      </c>
      <c r="C36" s="25">
        <v>98.594446135477085</v>
      </c>
      <c r="D36" s="25">
        <v>96.565231957795689</v>
      </c>
      <c r="E36" s="25">
        <v>100</v>
      </c>
      <c r="F36" s="30">
        <v>98.134148930535261</v>
      </c>
      <c r="G36" s="88"/>
    </row>
    <row r="37" spans="2:7">
      <c r="B37" s="29" t="s">
        <v>38</v>
      </c>
      <c r="C37" s="25">
        <v>84.62296588173767</v>
      </c>
      <c r="D37" s="25">
        <v>91.138139323805376</v>
      </c>
      <c r="E37" s="25">
        <v>0</v>
      </c>
      <c r="F37" s="30">
        <v>66.073293788130329</v>
      </c>
      <c r="G37" s="88"/>
    </row>
    <row r="38" spans="2:7" ht="14.25" thickBot="1">
      <c r="B38" s="52" t="s">
        <v>39</v>
      </c>
      <c r="C38" s="25">
        <v>92.795909515253996</v>
      </c>
      <c r="D38" s="46">
        <v>94.843211750400854</v>
      </c>
      <c r="E38" s="46">
        <v>100</v>
      </c>
      <c r="F38" s="47">
        <v>95.415853030499235</v>
      </c>
      <c r="G38" s="88"/>
    </row>
    <row r="39" spans="2:7" ht="16.5" thickBot="1">
      <c r="B39" s="53" t="s">
        <v>2</v>
      </c>
      <c r="C39" s="50">
        <v>96.314686376161788</v>
      </c>
      <c r="D39" s="50">
        <v>92.711310774835383</v>
      </c>
      <c r="E39" s="50">
        <v>100</v>
      </c>
      <c r="F39" s="51">
        <v>95.794664541590777</v>
      </c>
      <c r="G39" s="90"/>
    </row>
    <row r="40" spans="2:7">
      <c r="B40" s="48" t="s">
        <v>40</v>
      </c>
      <c r="C40" s="39">
        <v>98.54280510018215</v>
      </c>
      <c r="D40" s="39">
        <v>93.989071038251396</v>
      </c>
      <c r="E40" s="39">
        <v>100</v>
      </c>
      <c r="F40" s="40">
        <v>97.0856102003643</v>
      </c>
      <c r="G40" s="88"/>
    </row>
    <row r="41" spans="2:7" ht="27">
      <c r="B41" s="32" t="s">
        <v>41</v>
      </c>
      <c r="C41" s="25">
        <v>98.907103825136616</v>
      </c>
      <c r="D41" s="25">
        <v>94.289617486338798</v>
      </c>
      <c r="E41" s="25">
        <v>100</v>
      </c>
      <c r="F41" s="30">
        <v>97.333333333333329</v>
      </c>
      <c r="G41" s="88"/>
    </row>
    <row r="42" spans="2:7">
      <c r="B42" s="32" t="s">
        <v>42</v>
      </c>
      <c r="C42" s="25">
        <v>95.264116575591984</v>
      </c>
      <c r="D42" s="25">
        <v>93.387978142076506</v>
      </c>
      <c r="E42" s="25">
        <v>100</v>
      </c>
      <c r="F42" s="30">
        <v>95.697632058287795</v>
      </c>
      <c r="G42" s="88"/>
    </row>
    <row r="43" spans="2:7" ht="27">
      <c r="B43" s="32" t="s">
        <v>73</v>
      </c>
      <c r="C43" s="25">
        <v>95.192307692307693</v>
      </c>
      <c r="D43" s="25">
        <v>89.519230769230802</v>
      </c>
      <c r="E43" s="25">
        <v>100</v>
      </c>
      <c r="F43" s="30">
        <v>94.125000000000014</v>
      </c>
      <c r="G43" s="88"/>
    </row>
    <row r="44" spans="2:7">
      <c r="B44" s="32" t="s">
        <v>71</v>
      </c>
      <c r="C44" s="25">
        <v>92.167577413479052</v>
      </c>
      <c r="D44" s="25">
        <v>91.502732240437197</v>
      </c>
      <c r="E44" s="25">
        <v>100</v>
      </c>
      <c r="F44" s="30">
        <v>93.859744990892551</v>
      </c>
      <c r="G44" s="88"/>
    </row>
    <row r="45" spans="2:7" ht="14.25" thickBot="1">
      <c r="B45" s="45" t="s">
        <v>43</v>
      </c>
      <c r="C45" s="46">
        <v>97.814207650273218</v>
      </c>
      <c r="D45" s="46">
        <v>93.579234972677597</v>
      </c>
      <c r="E45" s="46">
        <v>100</v>
      </c>
      <c r="F45" s="47">
        <v>96.666666666666657</v>
      </c>
      <c r="G45" s="88"/>
    </row>
    <row r="46" spans="2:7" ht="16.5" thickBot="1">
      <c r="B46" s="49" t="s">
        <v>3</v>
      </c>
      <c r="C46" s="50">
        <v>94.04371584699453</v>
      </c>
      <c r="D46" s="50">
        <v>92.142076502732237</v>
      </c>
      <c r="E46" s="50">
        <v>78.766666666666666</v>
      </c>
      <c r="F46" s="51">
        <v>89.463797814207652</v>
      </c>
      <c r="G46" s="90"/>
    </row>
    <row r="47" spans="2:7" ht="27">
      <c r="B47" s="48" t="s">
        <v>44</v>
      </c>
      <c r="C47" s="39">
        <v>92.349726775956285</v>
      </c>
      <c r="D47" s="39">
        <v>90.601092896174904</v>
      </c>
      <c r="E47" s="39">
        <v>0</v>
      </c>
      <c r="F47" s="40">
        <v>68.562841530054669</v>
      </c>
      <c r="G47" s="88"/>
    </row>
    <row r="48" spans="2:7">
      <c r="B48" s="32" t="s">
        <v>45</v>
      </c>
      <c r="C48" s="25">
        <v>94.1712204007286</v>
      </c>
      <c r="D48" s="25">
        <v>91.721311475409806</v>
      </c>
      <c r="E48" s="25">
        <v>92</v>
      </c>
      <c r="F48" s="30">
        <v>92.648451730418941</v>
      </c>
      <c r="G48" s="88"/>
    </row>
    <row r="49" spans="2:7">
      <c r="B49" s="32" t="s">
        <v>58</v>
      </c>
      <c r="C49" s="25">
        <v>96.721311475409834</v>
      </c>
      <c r="D49" s="25">
        <v>93.825136612021893</v>
      </c>
      <c r="E49" s="25">
        <v>98.333333333333329</v>
      </c>
      <c r="F49" s="30">
        <v>95.965846994535525</v>
      </c>
      <c r="G49" s="88"/>
    </row>
    <row r="50" spans="2:7" ht="27">
      <c r="B50" s="32" t="s">
        <v>59</v>
      </c>
      <c r="C50" s="25">
        <v>93.442622950819683</v>
      </c>
      <c r="D50" s="25">
        <v>92.650273224043701</v>
      </c>
      <c r="E50" s="25">
        <v>100</v>
      </c>
      <c r="F50" s="30">
        <v>94.765027322404364</v>
      </c>
      <c r="G50" s="88"/>
    </row>
    <row r="51" spans="2:7" ht="27">
      <c r="B51" s="32" t="s">
        <v>46</v>
      </c>
      <c r="C51" s="25">
        <v>99.271402550091068</v>
      </c>
      <c r="D51" s="25">
        <v>94.016393442622899</v>
      </c>
      <c r="E51" s="25">
        <v>100</v>
      </c>
      <c r="F51" s="30">
        <v>97.351548269581031</v>
      </c>
      <c r="G51" s="88"/>
    </row>
    <row r="52" spans="2:7" ht="27">
      <c r="B52" s="32" t="s">
        <v>60</v>
      </c>
      <c r="C52" s="25">
        <v>93.624772313296901</v>
      </c>
      <c r="D52" s="25">
        <v>90.792349726775996</v>
      </c>
      <c r="E52" s="25">
        <v>100</v>
      </c>
      <c r="F52" s="30">
        <v>94.085610200364314</v>
      </c>
      <c r="G52" s="88"/>
    </row>
    <row r="53" spans="2:7" ht="27">
      <c r="B53" s="32" t="s">
        <v>61</v>
      </c>
      <c r="C53" s="25">
        <v>94.353369763205833</v>
      </c>
      <c r="D53" s="25">
        <v>93.306010928961797</v>
      </c>
      <c r="E53" s="25">
        <v>95.666666666666671</v>
      </c>
      <c r="F53" s="30">
        <v>94.262750455373421</v>
      </c>
      <c r="G53" s="88"/>
    </row>
    <row r="54" spans="2:7" ht="27">
      <c r="B54" s="32" t="s">
        <v>47</v>
      </c>
      <c r="C54" s="25">
        <v>91.074681238615668</v>
      </c>
      <c r="D54" s="25">
        <v>91.748633879781394</v>
      </c>
      <c r="E54" s="25">
        <v>1.6666666666666667</v>
      </c>
      <c r="F54" s="30">
        <v>68.992258652094719</v>
      </c>
      <c r="G54" s="88"/>
    </row>
    <row r="55" spans="2:7" ht="27">
      <c r="B55" s="33" t="s">
        <v>48</v>
      </c>
      <c r="C55" s="25">
        <v>92.349726775956285</v>
      </c>
      <c r="D55" s="25">
        <v>91.174863387978107</v>
      </c>
      <c r="E55" s="25">
        <v>100</v>
      </c>
      <c r="F55" s="30">
        <v>93.792349726775939</v>
      </c>
      <c r="G55" s="88"/>
    </row>
    <row r="56" spans="2:7" ht="27.75" thickBot="1">
      <c r="B56" s="45" t="s">
        <v>62</v>
      </c>
      <c r="C56" s="46">
        <v>93.078324225865202</v>
      </c>
      <c r="D56" s="46">
        <v>91.584699453551906</v>
      </c>
      <c r="E56" s="46">
        <v>100</v>
      </c>
      <c r="F56" s="47">
        <v>94.211293260473582</v>
      </c>
      <c r="G56" s="88"/>
    </row>
    <row r="57" spans="2:7" ht="16.5" thickBot="1">
      <c r="B57" s="49" t="s">
        <v>64</v>
      </c>
      <c r="C57" s="50">
        <v>96.25292740046838</v>
      </c>
      <c r="D57" s="50">
        <v>92.646370023419209</v>
      </c>
      <c r="E57" s="50">
        <v>100</v>
      </c>
      <c r="F57" s="51">
        <v>95.747072599531606</v>
      </c>
      <c r="G57" s="90"/>
    </row>
    <row r="58" spans="2:7" ht="40.5">
      <c r="B58" s="48" t="s">
        <v>65</v>
      </c>
      <c r="C58" s="39">
        <v>96.539162112932615</v>
      </c>
      <c r="D58" s="39">
        <v>93.579234972677597</v>
      </c>
      <c r="E58" s="39">
        <v>100</v>
      </c>
      <c r="F58" s="40">
        <v>96.220400728597454</v>
      </c>
      <c r="G58" s="88"/>
    </row>
    <row r="59" spans="2:7" ht="27">
      <c r="B59" s="32" t="s">
        <v>66</v>
      </c>
      <c r="C59" s="25">
        <v>97.996357012750451</v>
      </c>
      <c r="D59" s="25">
        <v>94.016393442622999</v>
      </c>
      <c r="E59" s="25">
        <v>100</v>
      </c>
      <c r="F59" s="30">
        <v>96.905282331511856</v>
      </c>
      <c r="G59" s="88"/>
    </row>
    <row r="60" spans="2:7" ht="27">
      <c r="B60" s="32" t="s">
        <v>55</v>
      </c>
      <c r="C60" s="25">
        <v>92.349726775956285</v>
      </c>
      <c r="D60" s="25">
        <v>89.262295081967196</v>
      </c>
      <c r="E60" s="25">
        <v>100</v>
      </c>
      <c r="F60" s="30">
        <v>93.027322404371574</v>
      </c>
      <c r="G60" s="88"/>
    </row>
    <row r="61" spans="2:7" ht="27">
      <c r="B61" s="32" t="s">
        <v>69</v>
      </c>
      <c r="C61" s="25">
        <v>93.442622950819683</v>
      </c>
      <c r="D61" s="25">
        <v>90.928961748633895</v>
      </c>
      <c r="E61" s="25">
        <v>100</v>
      </c>
      <c r="F61" s="30">
        <v>94.076502732240442</v>
      </c>
      <c r="G61" s="88"/>
    </row>
    <row r="62" spans="2:7" ht="27">
      <c r="B62" s="34" t="s">
        <v>67</v>
      </c>
      <c r="C62" s="25">
        <v>97.632058287795999</v>
      </c>
      <c r="D62" s="25">
        <v>92.377049180327901</v>
      </c>
      <c r="E62" s="25">
        <v>100</v>
      </c>
      <c r="F62" s="30">
        <v>96.122040072859761</v>
      </c>
      <c r="G62" s="88"/>
    </row>
    <row r="63" spans="2:7" ht="27">
      <c r="B63" s="32" t="s">
        <v>68</v>
      </c>
      <c r="C63" s="25">
        <v>98.54280510018215</v>
      </c>
      <c r="D63" s="25">
        <v>94.371584699453507</v>
      </c>
      <c r="E63" s="25">
        <v>100</v>
      </c>
      <c r="F63" s="30">
        <v>97.238615664845156</v>
      </c>
      <c r="G63" s="88"/>
    </row>
    <row r="64" spans="2:7" ht="14.25" thickBot="1">
      <c r="B64" s="44" t="s">
        <v>63</v>
      </c>
      <c r="C64" s="36">
        <v>97.267759562841533</v>
      </c>
      <c r="D64" s="36">
        <v>93.989071038251396</v>
      </c>
      <c r="E64" s="36">
        <v>100</v>
      </c>
      <c r="F64" s="37">
        <v>96.639344262295097</v>
      </c>
      <c r="G64" s="88"/>
    </row>
    <row r="65" spans="2:7" ht="16.5" thickBot="1">
      <c r="B65" s="41" t="s">
        <v>7</v>
      </c>
      <c r="C65" s="42">
        <v>97.293593246462081</v>
      </c>
      <c r="D65" s="42">
        <v>92.941230559058397</v>
      </c>
      <c r="E65" s="42">
        <v>100</v>
      </c>
      <c r="F65" s="43">
        <v>96.229249859885087</v>
      </c>
      <c r="G65" s="90"/>
    </row>
    <row r="66" spans="2:7" ht="27">
      <c r="B66" s="38" t="s">
        <v>49</v>
      </c>
      <c r="C66" s="39">
        <v>98.557692307692307</v>
      </c>
      <c r="D66" s="39">
        <v>94.567307692307693</v>
      </c>
      <c r="E66" s="39">
        <v>100</v>
      </c>
      <c r="F66" s="40">
        <v>97.322115384615387</v>
      </c>
      <c r="G66" s="88"/>
    </row>
    <row r="67" spans="2:7" ht="27">
      <c r="B67" s="34" t="s">
        <v>50</v>
      </c>
      <c r="C67" s="25">
        <v>98.076923076923066</v>
      </c>
      <c r="D67" s="25">
        <v>93.918269230769198</v>
      </c>
      <c r="E67" s="25">
        <v>100</v>
      </c>
      <c r="F67" s="30">
        <v>96.894230769230745</v>
      </c>
      <c r="G67" s="88"/>
    </row>
    <row r="68" spans="2:7" ht="27">
      <c r="B68" s="34" t="s">
        <v>52</v>
      </c>
      <c r="C68" s="25">
        <v>97.0856102003643</v>
      </c>
      <c r="D68" s="25">
        <v>92.786885245901601</v>
      </c>
      <c r="E68" s="25">
        <v>100</v>
      </c>
      <c r="F68" s="30">
        <v>96.094717668488144</v>
      </c>
      <c r="G68" s="88"/>
    </row>
    <row r="69" spans="2:7" ht="27">
      <c r="B69" s="34" t="s">
        <v>53</v>
      </c>
      <c r="C69" s="25">
        <v>97.0856102003643</v>
      </c>
      <c r="D69" s="25">
        <v>92.786885245901601</v>
      </c>
      <c r="E69" s="25">
        <v>100</v>
      </c>
      <c r="F69" s="30">
        <v>96.094717668488144</v>
      </c>
      <c r="G69" s="88"/>
    </row>
    <row r="70" spans="2:7" ht="27">
      <c r="B70" s="34" t="s">
        <v>54</v>
      </c>
      <c r="C70" s="25">
        <v>98.724954462659369</v>
      </c>
      <c r="D70" s="25">
        <v>93.852459016393396</v>
      </c>
      <c r="E70" s="25">
        <v>100</v>
      </c>
      <c r="F70" s="30">
        <v>97.09471766848813</v>
      </c>
      <c r="G70" s="88"/>
    </row>
    <row r="71" spans="2:7" ht="27.75" thickBot="1">
      <c r="B71" s="35" t="s">
        <v>51</v>
      </c>
      <c r="C71" s="36">
        <v>94.230769230769226</v>
      </c>
      <c r="D71" s="36">
        <v>89.735576923076906</v>
      </c>
      <c r="E71" s="36">
        <v>100</v>
      </c>
      <c r="F71" s="37">
        <v>93.875</v>
      </c>
      <c r="G71" s="88"/>
    </row>
    <row r="72" spans="2:7">
      <c r="G72" s="88"/>
    </row>
    <row r="73" spans="2:7">
      <c r="B73" s="57" t="s">
        <v>9</v>
      </c>
      <c r="C73" s="56" t="s">
        <v>81</v>
      </c>
      <c r="G73" s="88"/>
    </row>
    <row r="74" spans="2:7">
      <c r="B74" s="15" t="s">
        <v>4</v>
      </c>
      <c r="C74" s="56" t="s">
        <v>82</v>
      </c>
      <c r="G74" s="88"/>
    </row>
    <row r="75" spans="2:7">
      <c r="B75" s="16" t="s">
        <v>5</v>
      </c>
      <c r="C75" s="56" t="s">
        <v>83</v>
      </c>
      <c r="G75" s="88"/>
    </row>
    <row r="76" spans="2:7">
      <c r="G76" s="88"/>
    </row>
    <row r="77" spans="2:7">
      <c r="B77" s="93" t="s">
        <v>1</v>
      </c>
      <c r="C77" s="94"/>
      <c r="D77" s="94"/>
      <c r="E77" s="94"/>
      <c r="F77" s="94"/>
      <c r="G77" s="88"/>
    </row>
    <row r="78" spans="2:7" ht="25.5" customHeight="1">
      <c r="B78" s="97" t="s">
        <v>56</v>
      </c>
      <c r="C78" s="97"/>
      <c r="D78" s="97"/>
      <c r="E78" s="97"/>
      <c r="F78" s="97"/>
    </row>
    <row r="79" spans="2:7" ht="27" customHeight="1">
      <c r="B79" s="97" t="s">
        <v>57</v>
      </c>
      <c r="C79" s="97"/>
      <c r="D79" s="97"/>
      <c r="E79" s="97"/>
      <c r="F79" s="97"/>
    </row>
    <row r="80" spans="2:7" ht="19.5" customHeight="1">
      <c r="B80" s="97" t="s">
        <v>72</v>
      </c>
      <c r="C80" s="97"/>
      <c r="D80" s="97"/>
      <c r="E80" s="97"/>
      <c r="F80" s="97"/>
    </row>
    <row r="81" spans="2:6" ht="30.75" customHeight="1">
      <c r="B81" s="97" t="s">
        <v>8</v>
      </c>
      <c r="C81" s="97"/>
      <c r="D81" s="97"/>
      <c r="E81" s="97"/>
      <c r="F81" s="97"/>
    </row>
  </sheetData>
  <mergeCells count="4">
    <mergeCell ref="B78:F78"/>
    <mergeCell ref="B79:F79"/>
    <mergeCell ref="B80:F80"/>
    <mergeCell ref="B81:F81"/>
  </mergeCells>
  <conditionalFormatting sqref="G11">
    <cfRule type="cellIs" dxfId="15" priority="9" stopIfTrue="1" operator="between">
      <formula>100</formula>
      <formula>90</formula>
    </cfRule>
  </conditionalFormatting>
  <conditionalFormatting sqref="C6:F71">
    <cfRule type="cellIs" dxfId="14" priority="10" stopIfTrue="1" operator="greaterThanOrEqual">
      <formula>95</formula>
    </cfRule>
    <cfRule type="cellIs" dxfId="13" priority="11" stopIfTrue="1" operator="between">
      <formula>95</formula>
      <formula>80.01</formula>
    </cfRule>
    <cfRule type="cellIs" dxfId="12" priority="12" stopIfTrue="1" operator="lessThanOrEqual">
      <formula>80</formula>
    </cfRule>
  </conditionalFormatting>
  <pageMargins left="0.7" right="0.7" top="0.75" bottom="0.75" header="0.3" footer="0.3"/>
  <pageSetup scale="73" orientation="portrait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RowHeight="13.5"/>
  <cols>
    <col min="1" max="1" width="40.140625" style="54" customWidth="1"/>
    <col min="2" max="2" width="13.7109375" style="54" customWidth="1"/>
    <col min="3" max="3" width="16" style="54" customWidth="1"/>
    <col min="4" max="4" width="14.85546875" style="54" customWidth="1"/>
    <col min="5" max="5" width="18.140625" style="54" customWidth="1"/>
    <col min="6" max="6" width="3.140625" style="54" customWidth="1"/>
    <col min="7" max="7" width="22.42578125" style="83" customWidth="1"/>
    <col min="8" max="8" width="22.28515625" style="83" customWidth="1"/>
    <col min="9" max="9" width="24.5703125" style="83" customWidth="1"/>
    <col min="10" max="10" width="23" style="83" customWidth="1"/>
    <col min="11" max="11" width="4.42578125" style="54" customWidth="1"/>
    <col min="12" max="12" width="22" style="54" customWidth="1"/>
    <col min="13" max="13" width="23.140625" style="54" customWidth="1"/>
    <col min="14" max="14" width="21.42578125" style="54" customWidth="1"/>
    <col min="15" max="15" width="24" style="54" customWidth="1"/>
    <col min="16" max="16" width="4.42578125" style="54" customWidth="1"/>
    <col min="17" max="17" width="26" style="54" customWidth="1"/>
    <col min="18" max="18" width="23" style="54" customWidth="1"/>
    <col min="19" max="19" width="21.28515625" style="54" customWidth="1"/>
    <col min="20" max="20" width="27" style="54" customWidth="1"/>
    <col min="21" max="21" width="4.42578125" style="54" customWidth="1"/>
    <col min="22" max="22" width="25.28515625" style="54" customWidth="1"/>
    <col min="23" max="26" width="18.140625" style="54" customWidth="1"/>
    <col min="27" max="16384" width="11.42578125" style="54"/>
  </cols>
  <sheetData>
    <row r="1" spans="1:26" ht="15.75">
      <c r="A1" s="82" t="s">
        <v>88</v>
      </c>
      <c r="F1" s="81"/>
      <c r="G1" s="82" t="s">
        <v>85</v>
      </c>
      <c r="K1" s="81"/>
      <c r="L1" s="82" t="s">
        <v>93</v>
      </c>
      <c r="P1" s="81"/>
      <c r="Q1" s="82" t="s">
        <v>92</v>
      </c>
      <c r="U1" s="81"/>
    </row>
    <row r="2" spans="1:26">
      <c r="A2" s="92" t="s">
        <v>86</v>
      </c>
      <c r="F2" s="81"/>
      <c r="G2" s="92" t="s">
        <v>86</v>
      </c>
      <c r="K2" s="81"/>
      <c r="L2" s="92" t="s">
        <v>86</v>
      </c>
      <c r="P2" s="81"/>
      <c r="Q2" s="92" t="s">
        <v>86</v>
      </c>
      <c r="U2" s="81"/>
      <c r="V2" s="98" t="s">
        <v>94</v>
      </c>
      <c r="W2" s="98"/>
      <c r="X2" s="98"/>
      <c r="Y2" s="98"/>
      <c r="Z2" s="98"/>
    </row>
    <row r="3" spans="1:26">
      <c r="A3" s="92" t="s">
        <v>87</v>
      </c>
      <c r="F3" s="81"/>
      <c r="G3" s="92" t="s">
        <v>87</v>
      </c>
      <c r="K3" s="81"/>
      <c r="L3" s="92" t="s">
        <v>87</v>
      </c>
      <c r="P3" s="81"/>
      <c r="Q3" s="92" t="s">
        <v>87</v>
      </c>
      <c r="U3" s="81"/>
      <c r="V3" s="98"/>
      <c r="W3" s="98"/>
      <c r="X3" s="98"/>
      <c r="Y3" s="98"/>
      <c r="Z3" s="98"/>
    </row>
    <row r="4" spans="1:26" ht="14.25" thickBot="1">
      <c r="F4" s="81"/>
      <c r="K4" s="81"/>
      <c r="P4" s="81"/>
      <c r="U4" s="81"/>
    </row>
    <row r="5" spans="1:26" ht="21" customHeight="1" thickBot="1">
      <c r="A5" s="4" t="s">
        <v>6</v>
      </c>
      <c r="B5" s="4" t="s">
        <v>0</v>
      </c>
      <c r="C5" s="5" t="s">
        <v>78</v>
      </c>
      <c r="D5" s="6" t="s">
        <v>80</v>
      </c>
      <c r="E5" s="5" t="s">
        <v>89</v>
      </c>
      <c r="F5" s="81"/>
      <c r="G5" s="4" t="s">
        <v>0</v>
      </c>
      <c r="H5" s="5" t="s">
        <v>78</v>
      </c>
      <c r="I5" s="6" t="s">
        <v>80</v>
      </c>
      <c r="J5" s="5" t="s">
        <v>89</v>
      </c>
      <c r="K5" s="81"/>
      <c r="L5" s="5" t="s">
        <v>74</v>
      </c>
      <c r="M5" s="5" t="s">
        <v>75</v>
      </c>
      <c r="N5" s="5" t="s">
        <v>76</v>
      </c>
      <c r="O5" s="5" t="s">
        <v>77</v>
      </c>
      <c r="P5" s="81"/>
      <c r="Q5" s="4" t="s">
        <v>74</v>
      </c>
      <c r="R5" s="5" t="s">
        <v>75</v>
      </c>
      <c r="S5" s="6" t="s">
        <v>76</v>
      </c>
      <c r="T5" s="5" t="s">
        <v>77</v>
      </c>
      <c r="U5" s="81"/>
      <c r="V5" s="4" t="s">
        <v>6</v>
      </c>
      <c r="W5" s="4" t="s">
        <v>0</v>
      </c>
      <c r="X5" s="5" t="s">
        <v>78</v>
      </c>
      <c r="Y5" s="6" t="s">
        <v>80</v>
      </c>
      <c r="Z5" s="5" t="s">
        <v>89</v>
      </c>
    </row>
    <row r="6" spans="1:26" ht="19.5">
      <c r="A6" s="27" t="s">
        <v>70</v>
      </c>
      <c r="B6" s="26">
        <v>97.66</v>
      </c>
      <c r="C6" s="26">
        <v>81.87</v>
      </c>
      <c r="D6" s="26">
        <v>93.63</v>
      </c>
      <c r="E6" s="28">
        <v>87.4</v>
      </c>
      <c r="F6" s="81"/>
      <c r="G6" s="26">
        <v>89.03024618117891</v>
      </c>
      <c r="H6" s="26">
        <v>92.738621048455187</v>
      </c>
      <c r="I6" s="26">
        <v>94.239583333333343</v>
      </c>
      <c r="J6" s="28">
        <v>91.815930416128026</v>
      </c>
      <c r="K6" s="81"/>
      <c r="L6" s="26">
        <v>87.8</v>
      </c>
      <c r="M6" s="26">
        <v>97</v>
      </c>
      <c r="N6" s="26">
        <v>96</v>
      </c>
      <c r="O6" s="28">
        <v>93.9</v>
      </c>
      <c r="P6" s="81"/>
      <c r="Q6" s="26">
        <v>90.774417156224018</v>
      </c>
      <c r="R6" s="26">
        <v>92.480442823337924</v>
      </c>
      <c r="S6" s="26">
        <v>88</v>
      </c>
      <c r="T6" s="28">
        <v>90.763223134013572</v>
      </c>
      <c r="U6" s="81"/>
      <c r="V6" s="58" t="s">
        <v>70</v>
      </c>
      <c r="W6" s="59">
        <f>IF(L6&lt;Q6,10,IF(L6&gt;Q6,0,IF(L6=Q6,2,0)))</f>
        <v>10</v>
      </c>
      <c r="X6" s="59">
        <f>IF(M6&lt;R6,10,IF(M6&gt;R6,0,IF(M6=R6,2,0)))</f>
        <v>0</v>
      </c>
      <c r="Y6" s="59">
        <f>IF(N6&lt;S6,10,IF(N6&gt;S6,0,IF(N6=S6,2,0)))</f>
        <v>0</v>
      </c>
      <c r="Z6" s="59">
        <f>IF(O6&lt;T6,10,IF(O6&gt;T6,0,IF(O6=T6,2,0)))</f>
        <v>0</v>
      </c>
    </row>
    <row r="7" spans="1:26">
      <c r="A7" s="29" t="s">
        <v>10</v>
      </c>
      <c r="B7" s="25">
        <v>100</v>
      </c>
      <c r="C7" s="25">
        <v>78.349999999999994</v>
      </c>
      <c r="D7" s="25">
        <v>100</v>
      </c>
      <c r="E7" s="30">
        <v>87.01</v>
      </c>
      <c r="F7" s="81"/>
      <c r="G7" s="25">
        <v>89.561341778090537</v>
      </c>
      <c r="H7" s="25">
        <v>93.893742315408005</v>
      </c>
      <c r="I7" s="25">
        <v>100</v>
      </c>
      <c r="J7" s="30">
        <v>93.903966548494893</v>
      </c>
      <c r="K7" s="81"/>
      <c r="L7" s="25">
        <v>94.1</v>
      </c>
      <c r="M7" s="25">
        <v>100</v>
      </c>
      <c r="N7" s="25">
        <v>100</v>
      </c>
      <c r="O7" s="30">
        <v>98.3</v>
      </c>
      <c r="P7" s="81"/>
      <c r="Q7" s="25">
        <v>95.194317752398547</v>
      </c>
      <c r="R7" s="25">
        <v>95.323459001692726</v>
      </c>
      <c r="S7" s="25">
        <v>100</v>
      </c>
      <c r="T7" s="30">
        <v>96.447394814016576</v>
      </c>
      <c r="U7" s="81"/>
      <c r="V7" s="60" t="s">
        <v>10</v>
      </c>
      <c r="W7" s="59">
        <f>IF(L7&lt;Q7,10,IF(L7&gt;Q7,0,IF(L7=Q7,2,0)))</f>
        <v>10</v>
      </c>
      <c r="X7" s="59">
        <f t="shared" ref="X7:Z7" si="0">IF(M7&lt;R7,10,IF(M7&gt;R7,0,IF(M7=R7,2,0)))</f>
        <v>0</v>
      </c>
      <c r="Y7" s="59">
        <f>IF(N7&lt;S7,10,IF(N7&gt;S7,0,IF(N7=S7,2,0)))</f>
        <v>2</v>
      </c>
      <c r="Z7" s="59">
        <f t="shared" si="0"/>
        <v>0</v>
      </c>
    </row>
    <row r="8" spans="1:26">
      <c r="A8" s="29" t="s">
        <v>11</v>
      </c>
      <c r="B8" s="25">
        <v>100</v>
      </c>
      <c r="C8" s="25">
        <v>73.45</v>
      </c>
      <c r="D8" s="25">
        <v>100</v>
      </c>
      <c r="E8" s="30">
        <v>84.07</v>
      </c>
      <c r="F8" s="81"/>
      <c r="G8" s="25">
        <v>89.195402298850581</v>
      </c>
      <c r="H8" s="25">
        <v>91.479179975608332</v>
      </c>
      <c r="I8" s="25">
        <v>100</v>
      </c>
      <c r="J8" s="30">
        <v>92.810062794841031</v>
      </c>
      <c r="K8" s="81"/>
      <c r="L8" s="25">
        <v>90.2</v>
      </c>
      <c r="M8" s="25">
        <v>99.4</v>
      </c>
      <c r="N8" s="25">
        <v>100</v>
      </c>
      <c r="O8" s="30">
        <v>96.9</v>
      </c>
      <c r="P8" s="81"/>
      <c r="Q8" s="25">
        <v>95.782799389778802</v>
      </c>
      <c r="R8" s="25">
        <v>95.342463767846965</v>
      </c>
      <c r="S8" s="25">
        <v>95.666666666666671</v>
      </c>
      <c r="T8" s="30">
        <v>95.577631960228032</v>
      </c>
      <c r="U8" s="81"/>
      <c r="V8" s="60" t="s">
        <v>11</v>
      </c>
      <c r="W8" s="59">
        <f t="shared" ref="W8:W71" si="1">IF(L8&lt;Q8,10,IF(L8&gt;Q8,0,IF(L8=Q8,2,0)))</f>
        <v>10</v>
      </c>
      <c r="X8" s="59">
        <f t="shared" ref="X8:X71" si="2">IF(M8&lt;R8,10,IF(M8&gt;R8,0,IF(M8=R8,2,0)))</f>
        <v>0</v>
      </c>
      <c r="Y8" s="59">
        <f t="shared" ref="Y8:Y71" si="3">IF(N8&lt;S8,10,IF(N8&gt;S8,0,IF(N8=S8,2,0)))</f>
        <v>0</v>
      </c>
      <c r="Z8" s="77">
        <f t="shared" ref="Z8:Z71" si="4">IF(O8&lt;T8,10,IF(O8&gt;T8,0,IF(O8=T8,2,0)))</f>
        <v>0</v>
      </c>
    </row>
    <row r="9" spans="1:26">
      <c r="A9" s="29" t="s">
        <v>12</v>
      </c>
      <c r="B9" s="25">
        <v>100</v>
      </c>
      <c r="C9" s="25">
        <v>78.16</v>
      </c>
      <c r="D9" s="25">
        <v>100</v>
      </c>
      <c r="E9" s="30">
        <v>86.9</v>
      </c>
      <c r="F9" s="81"/>
      <c r="G9" s="25">
        <v>99.390100867933384</v>
      </c>
      <c r="H9" s="25">
        <v>92.834902100957137</v>
      </c>
      <c r="I9" s="25">
        <v>100</v>
      </c>
      <c r="J9" s="30">
        <v>96.920496144159529</v>
      </c>
      <c r="K9" s="81"/>
      <c r="L9" s="25">
        <v>86.7</v>
      </c>
      <c r="M9" s="25">
        <v>99.9</v>
      </c>
      <c r="N9" s="25">
        <v>100</v>
      </c>
      <c r="O9" s="30">
        <v>96</v>
      </c>
      <c r="P9" s="81"/>
      <c r="Q9" s="25">
        <v>96.883736875757165</v>
      </c>
      <c r="R9" s="25">
        <v>93.035167145676454</v>
      </c>
      <c r="S9" s="25">
        <v>99</v>
      </c>
      <c r="T9" s="30">
        <v>95.873374764785581</v>
      </c>
      <c r="U9" s="81"/>
      <c r="V9" s="60" t="s">
        <v>12</v>
      </c>
      <c r="W9" s="59">
        <f t="shared" si="1"/>
        <v>10</v>
      </c>
      <c r="X9" s="59">
        <f t="shared" si="2"/>
        <v>0</v>
      </c>
      <c r="Y9" s="59">
        <f t="shared" si="3"/>
        <v>0</v>
      </c>
      <c r="Z9" s="77">
        <f t="shared" si="4"/>
        <v>0</v>
      </c>
    </row>
    <row r="10" spans="1:26">
      <c r="A10" s="29" t="s">
        <v>13</v>
      </c>
      <c r="B10" s="25">
        <v>100</v>
      </c>
      <c r="C10" s="25">
        <v>84.57</v>
      </c>
      <c r="D10" s="25">
        <v>90</v>
      </c>
      <c r="E10" s="30">
        <v>88.74</v>
      </c>
      <c r="F10" s="81"/>
      <c r="G10" s="25">
        <v>77.476737821565408</v>
      </c>
      <c r="H10" s="25">
        <v>92.316078633359083</v>
      </c>
      <c r="I10" s="25">
        <v>100</v>
      </c>
      <c r="J10" s="30">
        <v>89.043289690891527</v>
      </c>
      <c r="K10" s="81"/>
      <c r="L10" s="25">
        <v>81.5</v>
      </c>
      <c r="M10" s="25">
        <v>99.9</v>
      </c>
      <c r="N10" s="25">
        <v>100</v>
      </c>
      <c r="O10" s="30">
        <v>94.4</v>
      </c>
      <c r="P10" s="81"/>
      <c r="Q10" s="25">
        <v>84.325291830118772</v>
      </c>
      <c r="R10" s="25">
        <v>91.031090896182576</v>
      </c>
      <c r="S10" s="25">
        <v>100</v>
      </c>
      <c r="T10" s="30">
        <v>90.926288499014603</v>
      </c>
      <c r="U10" s="81"/>
      <c r="V10" s="60" t="s">
        <v>13</v>
      </c>
      <c r="W10" s="59">
        <f t="shared" si="1"/>
        <v>10</v>
      </c>
      <c r="X10" s="59">
        <f t="shared" si="2"/>
        <v>0</v>
      </c>
      <c r="Y10" s="59">
        <f t="shared" si="3"/>
        <v>2</v>
      </c>
      <c r="Z10" s="77">
        <f t="shared" si="4"/>
        <v>0</v>
      </c>
    </row>
    <row r="11" spans="1:26">
      <c r="A11" s="29" t="s">
        <v>79</v>
      </c>
      <c r="B11" s="25">
        <v>100</v>
      </c>
      <c r="C11" s="25">
        <v>85.98</v>
      </c>
      <c r="D11" s="25">
        <v>100</v>
      </c>
      <c r="E11" s="30">
        <v>91.59</v>
      </c>
      <c r="F11" s="81"/>
      <c r="G11" s="25">
        <v>88.35249042145594</v>
      </c>
      <c r="H11" s="25">
        <v>91.989668515659247</v>
      </c>
      <c r="I11" s="25">
        <v>100</v>
      </c>
      <c r="J11" s="30">
        <v>92.719239053773279</v>
      </c>
      <c r="K11" s="81"/>
      <c r="L11" s="25">
        <v>86.4</v>
      </c>
      <c r="M11" s="25">
        <v>99.8</v>
      </c>
      <c r="N11" s="25">
        <v>100</v>
      </c>
      <c r="O11" s="30">
        <v>95.9</v>
      </c>
      <c r="P11" s="81"/>
      <c r="Q11" s="25">
        <v>92.354806087909992</v>
      </c>
      <c r="R11" s="25">
        <v>95.511513822934361</v>
      </c>
      <c r="S11" s="25">
        <v>100</v>
      </c>
      <c r="T11" s="30">
        <v>95.528787659942253</v>
      </c>
      <c r="U11" s="81"/>
      <c r="V11" s="60" t="s">
        <v>79</v>
      </c>
      <c r="W11" s="59">
        <f t="shared" si="1"/>
        <v>10</v>
      </c>
      <c r="X11" s="59">
        <f t="shared" si="2"/>
        <v>0</v>
      </c>
      <c r="Y11" s="59">
        <f t="shared" si="3"/>
        <v>2</v>
      </c>
      <c r="Z11" s="77">
        <f t="shared" si="4"/>
        <v>0</v>
      </c>
    </row>
    <row r="12" spans="1:26">
      <c r="A12" s="29" t="s">
        <v>14</v>
      </c>
      <c r="B12" s="25">
        <v>100</v>
      </c>
      <c r="C12" s="25">
        <v>81.69</v>
      </c>
      <c r="D12" s="25">
        <v>100</v>
      </c>
      <c r="E12" s="30">
        <v>89.02</v>
      </c>
      <c r="F12" s="81"/>
      <c r="G12" s="25">
        <v>92.939244663382595</v>
      </c>
      <c r="H12" s="25">
        <v>91.262637553717369</v>
      </c>
      <c r="I12" s="25">
        <v>100</v>
      </c>
      <c r="J12" s="30">
        <v>94.033790653670849</v>
      </c>
      <c r="K12" s="81"/>
      <c r="L12" s="25">
        <v>87.2</v>
      </c>
      <c r="M12" s="25">
        <v>100</v>
      </c>
      <c r="N12" s="25">
        <v>100</v>
      </c>
      <c r="O12" s="30">
        <v>96.1</v>
      </c>
      <c r="P12" s="81"/>
      <c r="Q12" s="25">
        <v>93.715028059278637</v>
      </c>
      <c r="R12" s="25">
        <v>94.153787169480879</v>
      </c>
      <c r="S12" s="25">
        <v>95.666666666666671</v>
      </c>
      <c r="T12" s="30">
        <v>94.378441355206547</v>
      </c>
      <c r="U12" s="81"/>
      <c r="V12" s="60" t="s">
        <v>14</v>
      </c>
      <c r="W12" s="59">
        <f t="shared" si="1"/>
        <v>10</v>
      </c>
      <c r="X12" s="59">
        <f t="shared" si="2"/>
        <v>0</v>
      </c>
      <c r="Y12" s="59">
        <f t="shared" si="3"/>
        <v>0</v>
      </c>
      <c r="Z12" s="77">
        <f t="shared" si="4"/>
        <v>0</v>
      </c>
    </row>
    <row r="13" spans="1:26">
      <c r="A13" s="29" t="s">
        <v>15</v>
      </c>
      <c r="B13" s="25">
        <v>100</v>
      </c>
      <c r="C13" s="25">
        <v>80.27</v>
      </c>
      <c r="D13" s="25">
        <v>89</v>
      </c>
      <c r="E13" s="30">
        <v>85.96</v>
      </c>
      <c r="F13" s="81"/>
      <c r="G13" s="25">
        <v>70.688970990695125</v>
      </c>
      <c r="H13" s="25">
        <v>72.959993011879803</v>
      </c>
      <c r="I13" s="25">
        <v>33.333333333333336</v>
      </c>
      <c r="J13" s="30">
        <v>62.258470384828549</v>
      </c>
      <c r="K13" s="81"/>
      <c r="L13" s="25">
        <v>80.7</v>
      </c>
      <c r="M13" s="25">
        <v>79.2</v>
      </c>
      <c r="N13" s="25">
        <v>82.7</v>
      </c>
      <c r="O13" s="30">
        <v>80.900000000000006</v>
      </c>
      <c r="P13" s="81"/>
      <c r="Q13" s="25">
        <v>82.846515342276547</v>
      </c>
      <c r="R13" s="25">
        <v>70.188946183886088</v>
      </c>
      <c r="S13" s="25">
        <v>96.666666666666671</v>
      </c>
      <c r="T13" s="30">
        <v>81.238525510017894</v>
      </c>
      <c r="U13" s="81"/>
      <c r="V13" s="60" t="s">
        <v>15</v>
      </c>
      <c r="W13" s="59">
        <f t="shared" si="1"/>
        <v>10</v>
      </c>
      <c r="X13" s="59">
        <f t="shared" si="2"/>
        <v>0</v>
      </c>
      <c r="Y13" s="59">
        <f t="shared" si="3"/>
        <v>10</v>
      </c>
      <c r="Z13" s="77">
        <f t="shared" si="4"/>
        <v>10</v>
      </c>
    </row>
    <row r="14" spans="1:26">
      <c r="A14" s="29" t="s">
        <v>16</v>
      </c>
      <c r="B14" s="25">
        <v>100</v>
      </c>
      <c r="C14" s="25">
        <v>72.48</v>
      </c>
      <c r="D14" s="25">
        <v>100</v>
      </c>
      <c r="E14" s="30">
        <v>83.49</v>
      </c>
      <c r="F14" s="81"/>
      <c r="G14" s="25">
        <v>98.037766830870282</v>
      </c>
      <c r="H14" s="25">
        <v>90.228976010243656</v>
      </c>
      <c r="I14" s="25">
        <v>100</v>
      </c>
      <c r="J14" s="30">
        <v>95.404808794902067</v>
      </c>
      <c r="K14" s="81"/>
      <c r="L14" s="25">
        <v>92.2</v>
      </c>
      <c r="M14" s="25">
        <v>99.6</v>
      </c>
      <c r="N14" s="25">
        <v>100</v>
      </c>
      <c r="O14" s="30">
        <v>97.5</v>
      </c>
      <c r="P14" s="81"/>
      <c r="Q14" s="25">
        <v>95.054755573253445</v>
      </c>
      <c r="R14" s="25">
        <v>92.81883125305481</v>
      </c>
      <c r="S14" s="25">
        <v>100</v>
      </c>
      <c r="T14" s="30">
        <v>95.396696951860633</v>
      </c>
      <c r="U14" s="81"/>
      <c r="V14" s="60" t="s">
        <v>16</v>
      </c>
      <c r="W14" s="59">
        <f t="shared" si="1"/>
        <v>10</v>
      </c>
      <c r="X14" s="59">
        <f t="shared" si="2"/>
        <v>0</v>
      </c>
      <c r="Y14" s="59">
        <f t="shared" si="3"/>
        <v>2</v>
      </c>
      <c r="Z14" s="77">
        <f t="shared" si="4"/>
        <v>0</v>
      </c>
    </row>
    <row r="15" spans="1:26">
      <c r="A15" s="29" t="s">
        <v>84</v>
      </c>
      <c r="B15" s="25">
        <v>100</v>
      </c>
      <c r="C15" s="25">
        <v>82.1</v>
      </c>
      <c r="D15" s="25">
        <v>100</v>
      </c>
      <c r="E15" s="30">
        <v>89.3</v>
      </c>
      <c r="F15" s="81"/>
      <c r="G15" s="25">
        <v>98.405496499870367</v>
      </c>
      <c r="H15" s="25">
        <v>95.959154098008696</v>
      </c>
      <c r="I15" s="25">
        <v>100</v>
      </c>
      <c r="J15" s="30">
        <v>97.825585414158098</v>
      </c>
      <c r="K15" s="81"/>
      <c r="L15" s="25">
        <v>93.6</v>
      </c>
      <c r="M15" s="25">
        <v>100</v>
      </c>
      <c r="N15" s="25">
        <v>100</v>
      </c>
      <c r="O15" s="30">
        <v>98.1</v>
      </c>
      <c r="P15" s="81"/>
      <c r="Q15" s="25">
        <v>92.885680885465348</v>
      </c>
      <c r="R15" s="25">
        <v>96.633162005491158</v>
      </c>
      <c r="S15" s="25">
        <v>96.666666666666671</v>
      </c>
      <c r="T15" s="30">
        <v>95.329919778776016</v>
      </c>
      <c r="U15" s="81"/>
      <c r="V15" s="60" t="s">
        <v>84</v>
      </c>
      <c r="W15" s="59">
        <f t="shared" si="1"/>
        <v>0</v>
      </c>
      <c r="X15" s="59">
        <f t="shared" si="2"/>
        <v>0</v>
      </c>
      <c r="Y15" s="59">
        <f t="shared" si="3"/>
        <v>0</v>
      </c>
      <c r="Z15" s="77">
        <f t="shared" si="4"/>
        <v>0</v>
      </c>
    </row>
    <row r="16" spans="1:26">
      <c r="A16" s="29" t="s">
        <v>17</v>
      </c>
      <c r="B16" s="25">
        <v>100</v>
      </c>
      <c r="C16" s="25">
        <v>81.599999999999994</v>
      </c>
      <c r="D16" s="25">
        <v>90</v>
      </c>
      <c r="E16" s="30">
        <v>87</v>
      </c>
      <c r="F16" s="81"/>
      <c r="G16" s="25">
        <v>84.570942042206411</v>
      </c>
      <c r="H16" s="25">
        <v>90.435833493190103</v>
      </c>
      <c r="I16" s="25">
        <v>100</v>
      </c>
      <c r="J16" s="30">
        <v>90.774163112048285</v>
      </c>
      <c r="K16" s="81"/>
      <c r="L16" s="25">
        <v>82.9</v>
      </c>
      <c r="M16" s="25">
        <v>99.7</v>
      </c>
      <c r="N16" s="25">
        <v>100</v>
      </c>
      <c r="O16" s="30">
        <v>94.8</v>
      </c>
      <c r="P16" s="81"/>
      <c r="Q16" s="25">
        <v>85.778420469740638</v>
      </c>
      <c r="R16" s="25">
        <v>92.887824291085408</v>
      </c>
      <c r="S16" s="25">
        <v>85.333333333333329</v>
      </c>
      <c r="T16" s="30">
        <v>88.510910214176718</v>
      </c>
      <c r="U16" s="81"/>
      <c r="V16" s="60" t="s">
        <v>17</v>
      </c>
      <c r="W16" s="59">
        <f t="shared" si="1"/>
        <v>10</v>
      </c>
      <c r="X16" s="59">
        <f t="shared" si="2"/>
        <v>0</v>
      </c>
      <c r="Y16" s="59">
        <f t="shared" si="3"/>
        <v>0</v>
      </c>
      <c r="Z16" s="77">
        <f t="shared" si="4"/>
        <v>0</v>
      </c>
    </row>
    <row r="17" spans="1:26">
      <c r="A17" s="29" t="s">
        <v>18</v>
      </c>
      <c r="B17" s="25">
        <v>100</v>
      </c>
      <c r="C17" s="25">
        <v>85.9</v>
      </c>
      <c r="D17" s="25">
        <v>95</v>
      </c>
      <c r="E17" s="30">
        <v>90.5</v>
      </c>
      <c r="F17" s="81"/>
      <c r="G17" s="25">
        <v>90.166442752649644</v>
      </c>
      <c r="H17" s="25">
        <v>92.117374086286006</v>
      </c>
      <c r="I17" s="25">
        <v>100</v>
      </c>
      <c r="J17" s="30">
        <v>93.405204597941776</v>
      </c>
      <c r="K17" s="81"/>
      <c r="L17" s="25">
        <v>93.5</v>
      </c>
      <c r="M17" s="25">
        <v>99.9</v>
      </c>
      <c r="N17" s="25">
        <v>100</v>
      </c>
      <c r="O17" s="30">
        <v>98</v>
      </c>
      <c r="P17" s="81"/>
      <c r="Q17" s="25">
        <v>88.670831128027118</v>
      </c>
      <c r="R17" s="25">
        <v>93.302562594695615</v>
      </c>
      <c r="S17" s="25">
        <v>100</v>
      </c>
      <c r="T17" s="30">
        <v>93.355815932687733</v>
      </c>
      <c r="U17" s="81"/>
      <c r="V17" s="60" t="s">
        <v>18</v>
      </c>
      <c r="W17" s="59">
        <f t="shared" si="1"/>
        <v>0</v>
      </c>
      <c r="X17" s="59">
        <f t="shared" si="2"/>
        <v>0</v>
      </c>
      <c r="Y17" s="59">
        <f t="shared" si="3"/>
        <v>2</v>
      </c>
      <c r="Z17" s="77">
        <f t="shared" si="4"/>
        <v>0</v>
      </c>
    </row>
    <row r="18" spans="1:26">
      <c r="A18" s="29" t="s">
        <v>19</v>
      </c>
      <c r="B18" s="25">
        <v>50</v>
      </c>
      <c r="C18" s="25">
        <v>83.5</v>
      </c>
      <c r="D18" s="25">
        <v>0</v>
      </c>
      <c r="E18" s="30">
        <v>60.1</v>
      </c>
      <c r="F18" s="81"/>
      <c r="G18" s="25">
        <v>81.605376713636531</v>
      </c>
      <c r="H18" s="25">
        <v>92.537234886168648</v>
      </c>
      <c r="I18" s="25">
        <v>100</v>
      </c>
      <c r="J18" s="30">
        <v>90.576775804240242</v>
      </c>
      <c r="K18" s="81"/>
      <c r="L18" s="25">
        <v>81.7</v>
      </c>
      <c r="M18" s="25">
        <v>69.8</v>
      </c>
      <c r="N18" s="25">
        <v>0</v>
      </c>
      <c r="O18" s="30">
        <v>48.9</v>
      </c>
      <c r="P18" s="81"/>
      <c r="Q18" s="25">
        <v>87.188758862452886</v>
      </c>
      <c r="R18" s="25">
        <v>81.898742908629373</v>
      </c>
      <c r="S18" s="25">
        <v>100</v>
      </c>
      <c r="T18" s="30">
        <v>88.275562765310255</v>
      </c>
      <c r="U18" s="81"/>
      <c r="V18" s="60" t="s">
        <v>19</v>
      </c>
      <c r="W18" s="59">
        <f t="shared" si="1"/>
        <v>10</v>
      </c>
      <c r="X18" s="59">
        <f t="shared" si="2"/>
        <v>10</v>
      </c>
      <c r="Y18" s="59">
        <f t="shared" si="3"/>
        <v>10</v>
      </c>
      <c r="Z18" s="77">
        <f t="shared" si="4"/>
        <v>10</v>
      </c>
    </row>
    <row r="19" spans="1:26">
      <c r="A19" s="29" t="s">
        <v>20</v>
      </c>
      <c r="B19" s="25">
        <v>100</v>
      </c>
      <c r="C19" s="25">
        <v>79.900000000000006</v>
      </c>
      <c r="D19" s="25">
        <v>100</v>
      </c>
      <c r="E19" s="30">
        <v>88</v>
      </c>
      <c r="F19" s="81"/>
      <c r="G19" s="25">
        <v>82.115489874110565</v>
      </c>
      <c r="H19" s="25">
        <v>90.008331821510879</v>
      </c>
      <c r="I19" s="25">
        <v>100</v>
      </c>
      <c r="J19" s="30">
        <v>89.74375418454305</v>
      </c>
      <c r="K19" s="81"/>
      <c r="L19" s="25">
        <v>86</v>
      </c>
      <c r="M19" s="25">
        <v>99.9</v>
      </c>
      <c r="N19" s="25">
        <v>100</v>
      </c>
      <c r="O19" s="30">
        <v>95.8</v>
      </c>
      <c r="P19" s="81"/>
      <c r="Q19" s="25">
        <v>91.016717158846774</v>
      </c>
      <c r="R19" s="25">
        <v>92.291555364278281</v>
      </c>
      <c r="S19" s="25">
        <v>97.333333333333329</v>
      </c>
      <c r="T19" s="30">
        <v>93.105806484641008</v>
      </c>
      <c r="U19" s="81"/>
      <c r="V19" s="60" t="s">
        <v>20</v>
      </c>
      <c r="W19" s="59">
        <f t="shared" si="1"/>
        <v>10</v>
      </c>
      <c r="X19" s="59">
        <f t="shared" si="2"/>
        <v>0</v>
      </c>
      <c r="Y19" s="59">
        <f t="shared" si="3"/>
        <v>0</v>
      </c>
      <c r="Z19" s="77">
        <f t="shared" si="4"/>
        <v>0</v>
      </c>
    </row>
    <row r="20" spans="1:26">
      <c r="A20" s="29" t="s">
        <v>21</v>
      </c>
      <c r="B20" s="25">
        <v>100</v>
      </c>
      <c r="C20" s="25">
        <v>79</v>
      </c>
      <c r="D20" s="25">
        <v>100</v>
      </c>
      <c r="E20" s="30">
        <v>87.4</v>
      </c>
      <c r="F20" s="81"/>
      <c r="G20" s="25">
        <v>85.675189616076324</v>
      </c>
      <c r="H20" s="25">
        <v>87.98590971272229</v>
      </c>
      <c r="I20" s="25">
        <v>100</v>
      </c>
      <c r="J20" s="30">
        <v>90.180680250715625</v>
      </c>
      <c r="K20" s="81"/>
      <c r="L20" s="25">
        <v>91</v>
      </c>
      <c r="M20" s="25">
        <v>99.9</v>
      </c>
      <c r="N20" s="25">
        <v>100</v>
      </c>
      <c r="O20" s="30">
        <v>97.3</v>
      </c>
      <c r="P20" s="81"/>
      <c r="Q20" s="25">
        <v>93.631413148330822</v>
      </c>
      <c r="R20" s="25">
        <v>94.941471209950322</v>
      </c>
      <c r="S20" s="25">
        <v>100</v>
      </c>
      <c r="T20" s="30">
        <v>95.747583085895911</v>
      </c>
      <c r="U20" s="81"/>
      <c r="V20" s="60" t="s">
        <v>21</v>
      </c>
      <c r="W20" s="59">
        <f t="shared" si="1"/>
        <v>10</v>
      </c>
      <c r="X20" s="59">
        <f t="shared" si="2"/>
        <v>0</v>
      </c>
      <c r="Y20" s="59">
        <f t="shared" si="3"/>
        <v>2</v>
      </c>
      <c r="Z20" s="77">
        <f t="shared" si="4"/>
        <v>0</v>
      </c>
    </row>
    <row r="21" spans="1:26">
      <c r="A21" s="31" t="s">
        <v>22</v>
      </c>
      <c r="B21" s="25">
        <v>100</v>
      </c>
      <c r="C21" s="25">
        <v>83.9</v>
      </c>
      <c r="D21" s="25">
        <v>100</v>
      </c>
      <c r="E21" s="30">
        <v>90.3</v>
      </c>
      <c r="F21" s="81"/>
      <c r="G21" s="25">
        <v>99.421717712572288</v>
      </c>
      <c r="H21" s="25">
        <v>96.537701345296682</v>
      </c>
      <c r="I21" s="25">
        <v>100</v>
      </c>
      <c r="J21" s="30">
        <v>98.412681737518966</v>
      </c>
      <c r="K21" s="81"/>
      <c r="L21" s="25">
        <v>92.6</v>
      </c>
      <c r="M21" s="25">
        <v>100</v>
      </c>
      <c r="N21" s="25">
        <v>100</v>
      </c>
      <c r="O21" s="30">
        <v>97.7</v>
      </c>
      <c r="P21" s="81"/>
      <c r="Q21" s="25">
        <v>97.235880527188584</v>
      </c>
      <c r="R21" s="25">
        <v>96.037615507162812</v>
      </c>
      <c r="S21" s="25">
        <v>100</v>
      </c>
      <c r="T21" s="30">
        <v>97.447604387381119</v>
      </c>
      <c r="U21" s="81"/>
      <c r="V21" s="61" t="s">
        <v>22</v>
      </c>
      <c r="W21" s="59">
        <f t="shared" si="1"/>
        <v>10</v>
      </c>
      <c r="X21" s="59">
        <f t="shared" si="2"/>
        <v>0</v>
      </c>
      <c r="Y21" s="59">
        <f t="shared" si="3"/>
        <v>2</v>
      </c>
      <c r="Z21" s="77">
        <f t="shared" si="4"/>
        <v>0</v>
      </c>
    </row>
    <row r="22" spans="1:26">
      <c r="A22" s="29" t="s">
        <v>23</v>
      </c>
      <c r="B22" s="25">
        <v>100</v>
      </c>
      <c r="C22" s="25">
        <v>74.599999999999994</v>
      </c>
      <c r="D22" s="25">
        <v>89</v>
      </c>
      <c r="E22" s="30">
        <v>82.6</v>
      </c>
      <c r="F22" s="81"/>
      <c r="G22" s="25">
        <v>89.387581341604331</v>
      </c>
      <c r="H22" s="25">
        <v>91.470442587434221</v>
      </c>
      <c r="I22" s="25">
        <v>100</v>
      </c>
      <c r="J22" s="30">
        <v>92.873830504535206</v>
      </c>
      <c r="K22" s="81"/>
      <c r="L22" s="25">
        <v>90.5</v>
      </c>
      <c r="M22" s="25">
        <v>99.8</v>
      </c>
      <c r="N22" s="25">
        <v>100</v>
      </c>
      <c r="O22" s="30">
        <v>97.1</v>
      </c>
      <c r="P22" s="81"/>
      <c r="Q22" s="25">
        <v>92.602195643905333</v>
      </c>
      <c r="R22" s="25">
        <v>94.611664169241493</v>
      </c>
      <c r="S22" s="25">
        <v>71.666666666666671</v>
      </c>
      <c r="T22" s="30">
        <v>88.172100809730139</v>
      </c>
      <c r="U22" s="81"/>
      <c r="V22" s="60" t="s">
        <v>23</v>
      </c>
      <c r="W22" s="59">
        <f t="shared" si="1"/>
        <v>10</v>
      </c>
      <c r="X22" s="59">
        <f t="shared" si="2"/>
        <v>0</v>
      </c>
      <c r="Y22" s="59">
        <f t="shared" si="3"/>
        <v>0</v>
      </c>
      <c r="Z22" s="77">
        <f t="shared" si="4"/>
        <v>0</v>
      </c>
    </row>
    <row r="23" spans="1:26">
      <c r="A23" s="29" t="s">
        <v>24</v>
      </c>
      <c r="B23" s="25">
        <v>100</v>
      </c>
      <c r="C23" s="25">
        <v>78.400000000000006</v>
      </c>
      <c r="D23" s="25">
        <v>100</v>
      </c>
      <c r="E23" s="30">
        <v>87.1</v>
      </c>
      <c r="F23" s="81"/>
      <c r="G23" s="25">
        <v>95.865054485744139</v>
      </c>
      <c r="H23" s="25">
        <v>94.112947406866311</v>
      </c>
      <c r="I23" s="25">
        <v>100</v>
      </c>
      <c r="J23" s="30">
        <v>96.197948032756983</v>
      </c>
      <c r="K23" s="81"/>
      <c r="L23" s="25">
        <v>95.5</v>
      </c>
      <c r="M23" s="25">
        <v>99.8</v>
      </c>
      <c r="N23" s="25">
        <v>100</v>
      </c>
      <c r="O23" s="30">
        <v>98.6</v>
      </c>
      <c r="P23" s="81"/>
      <c r="Q23" s="25">
        <v>92.796128292191582</v>
      </c>
      <c r="R23" s="25">
        <v>95.739646358752111</v>
      </c>
      <c r="S23" s="25">
        <v>100</v>
      </c>
      <c r="T23" s="30">
        <v>95.774503445767891</v>
      </c>
      <c r="U23" s="81"/>
      <c r="V23" s="60" t="s">
        <v>24</v>
      </c>
      <c r="W23" s="59">
        <f t="shared" si="1"/>
        <v>0</v>
      </c>
      <c r="X23" s="59">
        <f t="shared" si="2"/>
        <v>0</v>
      </c>
      <c r="Y23" s="59">
        <f t="shared" si="3"/>
        <v>2</v>
      </c>
      <c r="Z23" s="77">
        <f t="shared" si="4"/>
        <v>0</v>
      </c>
    </row>
    <row r="24" spans="1:26">
      <c r="A24" s="29" t="s">
        <v>25</v>
      </c>
      <c r="B24" s="25">
        <v>93.6</v>
      </c>
      <c r="C24" s="25">
        <v>81.8</v>
      </c>
      <c r="D24" s="25">
        <v>100</v>
      </c>
      <c r="E24" s="30">
        <v>89.1</v>
      </c>
      <c r="F24" s="81"/>
      <c r="G24" s="25">
        <v>99.444233926992538</v>
      </c>
      <c r="H24" s="25">
        <v>93.568374333576884</v>
      </c>
      <c r="I24" s="25">
        <v>100</v>
      </c>
      <c r="J24" s="30">
        <v>97.23283160787814</v>
      </c>
      <c r="K24" s="81"/>
      <c r="L24" s="25">
        <v>87.8</v>
      </c>
      <c r="M24" s="25">
        <v>99.8</v>
      </c>
      <c r="N24" s="25">
        <v>100</v>
      </c>
      <c r="O24" s="30">
        <v>94.9</v>
      </c>
      <c r="P24" s="81"/>
      <c r="Q24" s="25">
        <v>93.70284361199586</v>
      </c>
      <c r="R24" s="25">
        <v>94.97939243830487</v>
      </c>
      <c r="S24" s="25">
        <v>100</v>
      </c>
      <c r="T24" s="30">
        <v>95.787752239520501</v>
      </c>
      <c r="U24" s="81"/>
      <c r="V24" s="60" t="s">
        <v>25</v>
      </c>
      <c r="W24" s="59">
        <f t="shared" si="1"/>
        <v>10</v>
      </c>
      <c r="X24" s="59">
        <f t="shared" si="2"/>
        <v>0</v>
      </c>
      <c r="Y24" s="59">
        <f t="shared" si="3"/>
        <v>2</v>
      </c>
      <c r="Z24" s="77">
        <f t="shared" si="4"/>
        <v>10</v>
      </c>
    </row>
    <row r="25" spans="1:26">
      <c r="A25" s="29" t="s">
        <v>26</v>
      </c>
      <c r="B25" s="25">
        <v>100</v>
      </c>
      <c r="C25" s="25">
        <v>83.7</v>
      </c>
      <c r="D25" s="25">
        <v>100</v>
      </c>
      <c r="E25" s="30">
        <v>90.2</v>
      </c>
      <c r="F25" s="81"/>
      <c r="G25" s="25">
        <v>93.621321207528112</v>
      </c>
      <c r="H25" s="25">
        <v>93.097639908437912</v>
      </c>
      <c r="I25" s="25">
        <v>100</v>
      </c>
      <c r="J25" s="30">
        <v>95.006518386010001</v>
      </c>
      <c r="K25" s="81"/>
      <c r="L25" s="25">
        <v>90.1</v>
      </c>
      <c r="M25" s="25">
        <v>99.9</v>
      </c>
      <c r="N25" s="25">
        <v>100</v>
      </c>
      <c r="O25" s="30">
        <v>97</v>
      </c>
      <c r="P25" s="81"/>
      <c r="Q25" s="25">
        <v>90.81626184501593</v>
      </c>
      <c r="R25" s="25">
        <v>93.842486120426429</v>
      </c>
      <c r="S25" s="25">
        <v>100</v>
      </c>
      <c r="T25" s="30">
        <v>94.322686093926151</v>
      </c>
      <c r="U25" s="81"/>
      <c r="V25" s="60" t="s">
        <v>26</v>
      </c>
      <c r="W25" s="59">
        <f t="shared" si="1"/>
        <v>10</v>
      </c>
      <c r="X25" s="59">
        <f t="shared" si="2"/>
        <v>0</v>
      </c>
      <c r="Y25" s="59">
        <f t="shared" si="3"/>
        <v>2</v>
      </c>
      <c r="Z25" s="77">
        <f t="shared" si="4"/>
        <v>0</v>
      </c>
    </row>
    <row r="26" spans="1:26">
      <c r="A26" s="29" t="s">
        <v>27</v>
      </c>
      <c r="B26" s="25">
        <v>100</v>
      </c>
      <c r="C26" s="25">
        <v>82.2</v>
      </c>
      <c r="D26" s="25">
        <v>93</v>
      </c>
      <c r="E26" s="30">
        <v>87.9</v>
      </c>
      <c r="F26" s="81"/>
      <c r="G26" s="25">
        <v>70.872498113877427</v>
      </c>
      <c r="H26" s="25">
        <v>71.157671456916788</v>
      </c>
      <c r="I26" s="25">
        <v>52</v>
      </c>
      <c r="J26" s="30">
        <v>66.268442922623819</v>
      </c>
      <c r="K26" s="81"/>
      <c r="L26" s="25">
        <v>83.2</v>
      </c>
      <c r="M26" s="25">
        <v>79.7</v>
      </c>
      <c r="N26" s="25">
        <v>96.7</v>
      </c>
      <c r="O26" s="30">
        <v>86.7</v>
      </c>
      <c r="P26" s="81"/>
      <c r="Q26" s="25">
        <v>82.511864170596596</v>
      </c>
      <c r="R26" s="25">
        <v>82.76298666266652</v>
      </c>
      <c r="S26" s="25">
        <v>100</v>
      </c>
      <c r="T26" s="30">
        <v>86.984347124775411</v>
      </c>
      <c r="U26" s="81"/>
      <c r="V26" s="60" t="s">
        <v>27</v>
      </c>
      <c r="W26" s="59">
        <f t="shared" si="1"/>
        <v>0</v>
      </c>
      <c r="X26" s="59">
        <f t="shared" si="2"/>
        <v>10</v>
      </c>
      <c r="Y26" s="59">
        <f t="shared" si="3"/>
        <v>10</v>
      </c>
      <c r="Z26" s="77">
        <f t="shared" si="4"/>
        <v>10</v>
      </c>
    </row>
    <row r="27" spans="1:26">
      <c r="A27" s="31" t="s">
        <v>28</v>
      </c>
      <c r="B27" s="25">
        <v>100</v>
      </c>
      <c r="C27" s="25">
        <v>82.8</v>
      </c>
      <c r="D27" s="25">
        <v>100</v>
      </c>
      <c r="E27" s="30">
        <v>89.7</v>
      </c>
      <c r="F27" s="81"/>
      <c r="G27" s="25">
        <v>95.362022492796726</v>
      </c>
      <c r="H27" s="25">
        <v>92.627273079756492</v>
      </c>
      <c r="I27" s="25">
        <v>100</v>
      </c>
      <c r="J27" s="30">
        <v>95.427617104381454</v>
      </c>
      <c r="K27" s="81"/>
      <c r="L27" s="25">
        <v>88.1</v>
      </c>
      <c r="M27" s="25">
        <v>99.9</v>
      </c>
      <c r="N27" s="25">
        <v>100</v>
      </c>
      <c r="O27" s="30">
        <v>96.4</v>
      </c>
      <c r="P27" s="81"/>
      <c r="Q27" s="25">
        <v>95.345233494818615</v>
      </c>
      <c r="R27" s="25">
        <v>95.673448203516131</v>
      </c>
      <c r="S27" s="25">
        <v>96.666666666666671</v>
      </c>
      <c r="T27" s="30">
        <v>95.806877671259642</v>
      </c>
      <c r="U27" s="81"/>
      <c r="V27" s="61" t="s">
        <v>28</v>
      </c>
      <c r="W27" s="59">
        <f t="shared" si="1"/>
        <v>10</v>
      </c>
      <c r="X27" s="59">
        <f t="shared" si="2"/>
        <v>0</v>
      </c>
      <c r="Y27" s="59">
        <f t="shared" si="3"/>
        <v>0</v>
      </c>
      <c r="Z27" s="77">
        <f t="shared" si="4"/>
        <v>0</v>
      </c>
    </row>
    <row r="28" spans="1:26">
      <c r="A28" s="29" t="s">
        <v>29</v>
      </c>
      <c r="B28" s="25">
        <v>75</v>
      </c>
      <c r="C28" s="25">
        <v>81</v>
      </c>
      <c r="D28" s="25">
        <v>90</v>
      </c>
      <c r="E28" s="30">
        <v>81.599999999999994</v>
      </c>
      <c r="F28" s="81"/>
      <c r="G28" s="25">
        <v>78.653530377668318</v>
      </c>
      <c r="H28" s="25">
        <v>93.024355094393997</v>
      </c>
      <c r="I28" s="25">
        <v>100</v>
      </c>
      <c r="J28" s="30">
        <v>89.738477669941517</v>
      </c>
      <c r="K28" s="81"/>
      <c r="L28" s="25">
        <v>90.5</v>
      </c>
      <c r="M28" s="25">
        <v>99.9</v>
      </c>
      <c r="N28" s="25">
        <v>100</v>
      </c>
      <c r="O28" s="30">
        <v>97.1</v>
      </c>
      <c r="P28" s="81"/>
      <c r="Q28" s="25">
        <v>86.560397939216045</v>
      </c>
      <c r="R28" s="25">
        <v>92.519477133833036</v>
      </c>
      <c r="S28" s="25">
        <v>90.666666666666671</v>
      </c>
      <c r="T28" s="30">
        <v>89.970596798925499</v>
      </c>
      <c r="U28" s="81"/>
      <c r="V28" s="60" t="s">
        <v>29</v>
      </c>
      <c r="W28" s="59">
        <f t="shared" si="1"/>
        <v>0</v>
      </c>
      <c r="X28" s="59">
        <f t="shared" si="2"/>
        <v>0</v>
      </c>
      <c r="Y28" s="59">
        <f t="shared" si="3"/>
        <v>0</v>
      </c>
      <c r="Z28" s="77">
        <f t="shared" si="4"/>
        <v>0</v>
      </c>
    </row>
    <row r="29" spans="1:26">
      <c r="A29" s="29" t="s">
        <v>30</v>
      </c>
      <c r="B29" s="25">
        <v>100</v>
      </c>
      <c r="C29" s="25">
        <v>78.599999999999994</v>
      </c>
      <c r="D29" s="25">
        <v>81</v>
      </c>
      <c r="E29" s="30">
        <v>83.4</v>
      </c>
      <c r="F29" s="81"/>
      <c r="G29" s="25">
        <v>67.531472359058569</v>
      </c>
      <c r="H29" s="25">
        <v>69.864680386334925</v>
      </c>
      <c r="I29" s="25">
        <v>87</v>
      </c>
      <c r="J29" s="30">
        <v>73.331887480204472</v>
      </c>
      <c r="K29" s="81"/>
      <c r="L29" s="25">
        <v>85.7</v>
      </c>
      <c r="M29" s="25">
        <v>79.7</v>
      </c>
      <c r="N29" s="25">
        <v>92</v>
      </c>
      <c r="O29" s="30">
        <v>85.8</v>
      </c>
      <c r="P29" s="81"/>
      <c r="Q29" s="25">
        <v>83.052966108601112</v>
      </c>
      <c r="R29" s="25">
        <v>83.377708870114162</v>
      </c>
      <c r="S29" s="25">
        <v>0</v>
      </c>
      <c r="T29" s="30">
        <v>62.419621686056047</v>
      </c>
      <c r="U29" s="81"/>
      <c r="V29" s="60" t="s">
        <v>30</v>
      </c>
      <c r="W29" s="59">
        <f t="shared" si="1"/>
        <v>0</v>
      </c>
      <c r="X29" s="59">
        <f t="shared" si="2"/>
        <v>10</v>
      </c>
      <c r="Y29" s="59">
        <f t="shared" si="3"/>
        <v>0</v>
      </c>
      <c r="Z29" s="77">
        <f t="shared" si="4"/>
        <v>0</v>
      </c>
    </row>
    <row r="30" spans="1:26">
      <c r="A30" s="29" t="s">
        <v>31</v>
      </c>
      <c r="B30" s="25">
        <v>100</v>
      </c>
      <c r="C30" s="25">
        <v>81.2</v>
      </c>
      <c r="D30" s="25">
        <v>100</v>
      </c>
      <c r="E30" s="30">
        <v>88.7</v>
      </c>
      <c r="F30" s="81"/>
      <c r="G30" s="25">
        <v>86.761083743842363</v>
      </c>
      <c r="H30" s="25">
        <v>91.207183592504691</v>
      </c>
      <c r="I30" s="25">
        <v>100</v>
      </c>
      <c r="J30" s="30">
        <v>91.849252747346696</v>
      </c>
      <c r="K30" s="81"/>
      <c r="L30" s="25">
        <v>88.6</v>
      </c>
      <c r="M30" s="25">
        <v>99.7</v>
      </c>
      <c r="N30" s="25">
        <v>100</v>
      </c>
      <c r="O30" s="30">
        <v>96.5</v>
      </c>
      <c r="P30" s="81"/>
      <c r="Q30" s="25">
        <v>89.086057142228469</v>
      </c>
      <c r="R30" s="25">
        <v>93.590462204919504</v>
      </c>
      <c r="S30" s="25">
        <v>100</v>
      </c>
      <c r="T30" s="30">
        <v>93.616304881747766</v>
      </c>
      <c r="U30" s="81"/>
      <c r="V30" s="60" t="s">
        <v>31</v>
      </c>
      <c r="W30" s="59">
        <f t="shared" si="1"/>
        <v>10</v>
      </c>
      <c r="X30" s="59">
        <f t="shared" si="2"/>
        <v>0</v>
      </c>
      <c r="Y30" s="59">
        <f t="shared" si="3"/>
        <v>2</v>
      </c>
      <c r="Z30" s="77">
        <f t="shared" si="4"/>
        <v>0</v>
      </c>
    </row>
    <row r="31" spans="1:26">
      <c r="A31" s="29" t="s">
        <v>32</v>
      </c>
      <c r="B31" s="25">
        <v>100</v>
      </c>
      <c r="C31" s="25">
        <v>79.5</v>
      </c>
      <c r="D31" s="25">
        <v>100</v>
      </c>
      <c r="E31" s="30">
        <v>87.7</v>
      </c>
      <c r="F31" s="81"/>
      <c r="G31" s="25">
        <v>88.218390804597703</v>
      </c>
      <c r="H31" s="25">
        <v>91.619204933377375</v>
      </c>
      <c r="I31" s="25">
        <v>100</v>
      </c>
      <c r="J31" s="30">
        <v>92.524118754960142</v>
      </c>
      <c r="K31" s="81"/>
      <c r="L31" s="25">
        <v>84.7</v>
      </c>
      <c r="M31" s="25">
        <v>99.8</v>
      </c>
      <c r="N31" s="25">
        <v>100</v>
      </c>
      <c r="O31" s="30">
        <v>95.4</v>
      </c>
      <c r="P31" s="81"/>
      <c r="Q31" s="25">
        <v>85.496808341911475</v>
      </c>
      <c r="R31" s="25">
        <v>90.957950241438766</v>
      </c>
      <c r="S31" s="25">
        <v>0</v>
      </c>
      <c r="T31" s="30">
        <v>66.307063016244527</v>
      </c>
      <c r="U31" s="81"/>
      <c r="V31" s="60" t="s">
        <v>32</v>
      </c>
      <c r="W31" s="59">
        <f t="shared" si="1"/>
        <v>10</v>
      </c>
      <c r="X31" s="59">
        <f t="shared" si="2"/>
        <v>0</v>
      </c>
      <c r="Y31" s="59">
        <f t="shared" si="3"/>
        <v>0</v>
      </c>
      <c r="Z31" s="77">
        <f t="shared" si="4"/>
        <v>0</v>
      </c>
    </row>
    <row r="32" spans="1:26">
      <c r="A32" s="29" t="s">
        <v>33</v>
      </c>
      <c r="B32" s="25">
        <v>100</v>
      </c>
      <c r="C32" s="25">
        <v>79.599999999999994</v>
      </c>
      <c r="D32" s="25">
        <v>100</v>
      </c>
      <c r="E32" s="30">
        <v>87.8</v>
      </c>
      <c r="F32" s="81"/>
      <c r="G32" s="25">
        <v>73.701495117103093</v>
      </c>
      <c r="H32" s="25">
        <v>92.09237148632036</v>
      </c>
      <c r="I32" s="25">
        <v>100</v>
      </c>
      <c r="J32" s="30">
        <v>87.632471885514235</v>
      </c>
      <c r="K32" s="81"/>
      <c r="L32" s="25">
        <v>82</v>
      </c>
      <c r="M32" s="25">
        <v>99.9</v>
      </c>
      <c r="N32" s="25">
        <v>100</v>
      </c>
      <c r="O32" s="30">
        <v>94.6</v>
      </c>
      <c r="P32" s="81"/>
      <c r="Q32" s="25">
        <v>87.68153083036205</v>
      </c>
      <c r="R32" s="25">
        <v>93.170850147776221</v>
      </c>
      <c r="S32" s="25">
        <v>100</v>
      </c>
      <c r="T32" s="30">
        <v>92.956875849737202</v>
      </c>
      <c r="U32" s="81"/>
      <c r="V32" s="60" t="s">
        <v>33</v>
      </c>
      <c r="W32" s="59">
        <f t="shared" si="1"/>
        <v>10</v>
      </c>
      <c r="X32" s="59">
        <f t="shared" si="2"/>
        <v>0</v>
      </c>
      <c r="Y32" s="59">
        <f t="shared" si="3"/>
        <v>2</v>
      </c>
      <c r="Z32" s="77">
        <f t="shared" si="4"/>
        <v>0</v>
      </c>
    </row>
    <row r="33" spans="1:26">
      <c r="A33" s="29" t="s">
        <v>34</v>
      </c>
      <c r="B33" s="25">
        <v>100</v>
      </c>
      <c r="C33" s="25">
        <v>84.2</v>
      </c>
      <c r="D33" s="25">
        <v>95</v>
      </c>
      <c r="E33" s="30">
        <v>89.5</v>
      </c>
      <c r="F33" s="81"/>
      <c r="G33" s="25">
        <v>96.291735084838535</v>
      </c>
      <c r="H33" s="25">
        <v>96.894534143089913</v>
      </c>
      <c r="I33" s="25">
        <v>100</v>
      </c>
      <c r="J33" s="30">
        <v>97.45992093692945</v>
      </c>
      <c r="K33" s="81"/>
      <c r="L33" s="25">
        <v>89</v>
      </c>
      <c r="M33" s="25">
        <v>99.9</v>
      </c>
      <c r="N33" s="25">
        <v>100</v>
      </c>
      <c r="O33" s="30">
        <v>96.7</v>
      </c>
      <c r="P33" s="81"/>
      <c r="Q33" s="25">
        <v>95.769437097852006</v>
      </c>
      <c r="R33" s="25">
        <v>95.567903312314385</v>
      </c>
      <c r="S33" s="25">
        <v>100</v>
      </c>
      <c r="T33" s="30">
        <v>96.746464309173945</v>
      </c>
      <c r="U33" s="81"/>
      <c r="V33" s="60" t="s">
        <v>34</v>
      </c>
      <c r="W33" s="59">
        <f t="shared" si="1"/>
        <v>10</v>
      </c>
      <c r="X33" s="59">
        <f t="shared" si="2"/>
        <v>0</v>
      </c>
      <c r="Y33" s="59">
        <f t="shared" si="3"/>
        <v>2</v>
      </c>
      <c r="Z33" s="77">
        <f t="shared" si="4"/>
        <v>10</v>
      </c>
    </row>
    <row r="34" spans="1:26">
      <c r="A34" s="29" t="s">
        <v>35</v>
      </c>
      <c r="B34" s="25">
        <v>100</v>
      </c>
      <c r="C34" s="25">
        <v>84.5</v>
      </c>
      <c r="D34" s="25">
        <v>94</v>
      </c>
      <c r="E34" s="30">
        <v>89.5</v>
      </c>
      <c r="F34" s="81"/>
      <c r="G34" s="25">
        <v>77.703675634710123</v>
      </c>
      <c r="H34" s="25">
        <v>75.502493505508454</v>
      </c>
      <c r="I34" s="25">
        <v>43.333333333333336</v>
      </c>
      <c r="J34" s="30">
        <v>68.230617207685256</v>
      </c>
      <c r="K34" s="81"/>
      <c r="L34" s="25">
        <v>85.6</v>
      </c>
      <c r="M34" s="25">
        <v>100</v>
      </c>
      <c r="N34" s="25">
        <v>100</v>
      </c>
      <c r="O34" s="30">
        <v>95.7</v>
      </c>
      <c r="P34" s="81"/>
      <c r="Q34" s="25">
        <v>92.677819602287897</v>
      </c>
      <c r="R34" s="25">
        <v>94.860465601628192</v>
      </c>
      <c r="S34" s="25">
        <v>90.666666666666671</v>
      </c>
      <c r="T34" s="30">
        <v>93.048089768118714</v>
      </c>
      <c r="U34" s="81"/>
      <c r="V34" s="60" t="s">
        <v>35</v>
      </c>
      <c r="W34" s="59">
        <f t="shared" si="1"/>
        <v>10</v>
      </c>
      <c r="X34" s="59">
        <f t="shared" si="2"/>
        <v>0</v>
      </c>
      <c r="Y34" s="59">
        <f t="shared" si="3"/>
        <v>0</v>
      </c>
      <c r="Z34" s="77">
        <f t="shared" si="4"/>
        <v>0</v>
      </c>
    </row>
    <row r="35" spans="1:26">
      <c r="A35" s="29" t="s">
        <v>36</v>
      </c>
      <c r="B35" s="25">
        <v>100</v>
      </c>
      <c r="C35" s="25">
        <v>78.900000000000006</v>
      </c>
      <c r="D35" s="25">
        <v>100</v>
      </c>
      <c r="E35" s="30">
        <v>87.3</v>
      </c>
      <c r="F35" s="81"/>
      <c r="G35" s="25">
        <v>94.48549534756431</v>
      </c>
      <c r="H35" s="25">
        <v>94.167150319210663</v>
      </c>
      <c r="I35" s="25">
        <v>100</v>
      </c>
      <c r="J35" s="30">
        <v>95.736783499331779</v>
      </c>
      <c r="K35" s="81"/>
      <c r="L35" s="25">
        <v>90.8</v>
      </c>
      <c r="M35" s="25">
        <v>100</v>
      </c>
      <c r="N35" s="25">
        <v>100</v>
      </c>
      <c r="O35" s="30">
        <v>97.2</v>
      </c>
      <c r="P35" s="81"/>
      <c r="Q35" s="25">
        <v>90.387768438655158</v>
      </c>
      <c r="R35" s="25">
        <v>93.884388544213778</v>
      </c>
      <c r="S35" s="25">
        <v>100</v>
      </c>
      <c r="T35" s="30">
        <v>94.189474371214814</v>
      </c>
      <c r="U35" s="81"/>
      <c r="V35" s="60" t="s">
        <v>36</v>
      </c>
      <c r="W35" s="59">
        <f t="shared" si="1"/>
        <v>0</v>
      </c>
      <c r="X35" s="59">
        <f t="shared" si="2"/>
        <v>0</v>
      </c>
      <c r="Y35" s="59">
        <f t="shared" si="3"/>
        <v>2</v>
      </c>
      <c r="Z35" s="77">
        <f t="shared" si="4"/>
        <v>0</v>
      </c>
    </row>
    <row r="36" spans="1:26">
      <c r="A36" s="29" t="s">
        <v>37</v>
      </c>
      <c r="B36" s="25">
        <v>100</v>
      </c>
      <c r="C36" s="25">
        <v>84.6</v>
      </c>
      <c r="D36" s="25">
        <v>100</v>
      </c>
      <c r="E36" s="30">
        <v>90.8</v>
      </c>
      <c r="F36" s="81"/>
      <c r="G36" s="25">
        <v>90.996168582375475</v>
      </c>
      <c r="H36" s="25">
        <v>94.082376882376877</v>
      </c>
      <c r="I36" s="25">
        <v>100</v>
      </c>
      <c r="J36" s="30">
        <v>94.481609756782177</v>
      </c>
      <c r="K36" s="81"/>
      <c r="L36" s="25">
        <v>85.9</v>
      </c>
      <c r="M36" s="25">
        <v>100</v>
      </c>
      <c r="N36" s="25">
        <v>100</v>
      </c>
      <c r="O36" s="30">
        <v>95.8</v>
      </c>
      <c r="P36" s="81"/>
      <c r="Q36" s="25">
        <v>98.594446135477085</v>
      </c>
      <c r="R36" s="25">
        <v>96.565231957795689</v>
      </c>
      <c r="S36" s="25">
        <v>100</v>
      </c>
      <c r="T36" s="30">
        <v>98.134148930535261</v>
      </c>
      <c r="U36" s="81"/>
      <c r="V36" s="60" t="s">
        <v>37</v>
      </c>
      <c r="W36" s="59">
        <f t="shared" si="1"/>
        <v>10</v>
      </c>
      <c r="X36" s="59">
        <f t="shared" si="2"/>
        <v>0</v>
      </c>
      <c r="Y36" s="59">
        <f t="shared" si="3"/>
        <v>2</v>
      </c>
      <c r="Z36" s="77">
        <f t="shared" si="4"/>
        <v>10</v>
      </c>
    </row>
    <row r="37" spans="1:26">
      <c r="A37" s="29" t="s">
        <v>38</v>
      </c>
      <c r="B37" s="25">
        <v>100</v>
      </c>
      <c r="C37" s="25">
        <v>78.5</v>
      </c>
      <c r="D37" s="25">
        <v>90</v>
      </c>
      <c r="E37" s="30">
        <v>85.1</v>
      </c>
      <c r="F37" s="81"/>
      <c r="G37" s="25">
        <v>80.722495894909684</v>
      </c>
      <c r="H37" s="25">
        <v>91.966731692991829</v>
      </c>
      <c r="I37" s="25">
        <v>100</v>
      </c>
      <c r="J37" s="30">
        <v>90.039566240415127</v>
      </c>
      <c r="K37" s="81"/>
      <c r="L37" s="25">
        <v>90</v>
      </c>
      <c r="M37" s="25">
        <v>100</v>
      </c>
      <c r="N37" s="25">
        <v>100</v>
      </c>
      <c r="O37" s="30">
        <v>97</v>
      </c>
      <c r="P37" s="81"/>
      <c r="Q37" s="25">
        <v>84.62296588173767</v>
      </c>
      <c r="R37" s="25">
        <v>91.138139323805376</v>
      </c>
      <c r="S37" s="25">
        <v>0</v>
      </c>
      <c r="T37" s="30">
        <v>66.073293788130329</v>
      </c>
      <c r="U37" s="81"/>
      <c r="V37" s="60" t="s">
        <v>38</v>
      </c>
      <c r="W37" s="59">
        <f t="shared" si="1"/>
        <v>0</v>
      </c>
      <c r="X37" s="59">
        <f t="shared" si="2"/>
        <v>0</v>
      </c>
      <c r="Y37" s="59">
        <f t="shared" si="3"/>
        <v>0</v>
      </c>
      <c r="Z37" s="77">
        <f t="shared" si="4"/>
        <v>0</v>
      </c>
    </row>
    <row r="38" spans="1:26" ht="14.25" thickBot="1">
      <c r="A38" s="52" t="s">
        <v>39</v>
      </c>
      <c r="B38" s="46">
        <v>100</v>
      </c>
      <c r="C38" s="46">
        <v>81</v>
      </c>
      <c r="D38" s="46">
        <v>100</v>
      </c>
      <c r="E38" s="47">
        <v>88.6</v>
      </c>
      <c r="F38" s="81"/>
      <c r="G38" s="46">
        <v>82.61266192300674</v>
      </c>
      <c r="H38" s="46">
        <v>90.958824985559858</v>
      </c>
      <c r="I38" s="46">
        <v>100</v>
      </c>
      <c r="J38" s="47">
        <v>90.297961667276297</v>
      </c>
      <c r="K38" s="81"/>
      <c r="L38" s="25">
        <v>87</v>
      </c>
      <c r="M38" s="46">
        <v>99.8</v>
      </c>
      <c r="N38" s="46">
        <v>100</v>
      </c>
      <c r="O38" s="47">
        <v>96</v>
      </c>
      <c r="P38" s="81"/>
      <c r="Q38" s="25">
        <v>92.795909515253996</v>
      </c>
      <c r="R38" s="46">
        <v>94.843211750400854</v>
      </c>
      <c r="S38" s="46">
        <v>100</v>
      </c>
      <c r="T38" s="47">
        <v>95.415853030499235</v>
      </c>
      <c r="U38" s="81"/>
      <c r="V38" s="80" t="s">
        <v>39</v>
      </c>
      <c r="W38" s="78">
        <f t="shared" si="1"/>
        <v>10</v>
      </c>
      <c r="X38" s="78">
        <f t="shared" si="2"/>
        <v>0</v>
      </c>
      <c r="Y38" s="78">
        <f t="shared" si="3"/>
        <v>2</v>
      </c>
      <c r="Z38" s="79">
        <f t="shared" si="4"/>
        <v>0</v>
      </c>
    </row>
    <row r="39" spans="1:26" ht="16.5" thickBot="1">
      <c r="A39" s="53" t="s">
        <v>2</v>
      </c>
      <c r="B39" s="50">
        <f>SUM(B40:B44)/6</f>
        <v>83.333333333333329</v>
      </c>
      <c r="C39" s="50">
        <f t="shared" ref="C39:E39" si="5">SUM(C40:C44)/6</f>
        <v>70.916666666666671</v>
      </c>
      <c r="D39" s="50">
        <f t="shared" si="5"/>
        <v>81.666666666666671</v>
      </c>
      <c r="E39" s="51">
        <f t="shared" si="5"/>
        <v>79.816666666666677</v>
      </c>
      <c r="F39" s="81"/>
      <c r="G39" s="50">
        <f>SUM(G40:G44)/6</f>
        <v>81.848906298428531</v>
      </c>
      <c r="H39" s="50">
        <f t="shared" ref="H39:J39" si="6">SUM(H40:H44)/6</f>
        <v>82.888005222861906</v>
      </c>
      <c r="I39" s="50">
        <f t="shared" si="6"/>
        <v>58.333333333333336</v>
      </c>
      <c r="J39" s="51">
        <f t="shared" si="6"/>
        <v>76.385652626928064</v>
      </c>
      <c r="K39" s="81"/>
      <c r="L39" s="50">
        <v>94.5</v>
      </c>
      <c r="M39" s="50">
        <v>99.2</v>
      </c>
      <c r="N39" s="50">
        <v>94.2</v>
      </c>
      <c r="O39" s="51">
        <v>96</v>
      </c>
      <c r="P39" s="81"/>
      <c r="Q39" s="50">
        <v>96.314686376161788</v>
      </c>
      <c r="R39" s="50">
        <v>92.711310774835383</v>
      </c>
      <c r="S39" s="50">
        <v>100</v>
      </c>
      <c r="T39" s="51">
        <v>95.794664541590777</v>
      </c>
      <c r="U39" s="81"/>
      <c r="V39" s="63" t="s">
        <v>2</v>
      </c>
      <c r="W39" s="64">
        <f t="shared" si="1"/>
        <v>10</v>
      </c>
      <c r="X39" s="64">
        <f t="shared" si="2"/>
        <v>0</v>
      </c>
      <c r="Y39" s="64">
        <f t="shared" si="3"/>
        <v>10</v>
      </c>
      <c r="Z39" s="64">
        <f t="shared" si="4"/>
        <v>0</v>
      </c>
    </row>
    <row r="40" spans="1:26" ht="27">
      <c r="A40" s="48" t="s">
        <v>40</v>
      </c>
      <c r="B40" s="39">
        <v>100</v>
      </c>
      <c r="C40" s="39">
        <v>85</v>
      </c>
      <c r="D40" s="39">
        <v>100</v>
      </c>
      <c r="E40" s="40">
        <v>96.3</v>
      </c>
      <c r="F40" s="81"/>
      <c r="G40" s="39">
        <v>99.671592775041049</v>
      </c>
      <c r="H40" s="39">
        <v>99.901477832512313</v>
      </c>
      <c r="I40" s="39">
        <v>100</v>
      </c>
      <c r="J40" s="40">
        <f t="shared" ref="J40:J70" si="7">(G40*0.35)+(H40*0.4)+(I40*0.25)</f>
        <v>99.845648604269286</v>
      </c>
      <c r="K40" s="81"/>
      <c r="L40" s="39">
        <v>99.7</v>
      </c>
      <c r="M40" s="39">
        <v>98.5</v>
      </c>
      <c r="N40" s="39">
        <v>100</v>
      </c>
      <c r="O40" s="40">
        <v>99.4</v>
      </c>
      <c r="P40" s="81"/>
      <c r="Q40" s="39">
        <v>98.54280510018215</v>
      </c>
      <c r="R40" s="39">
        <v>93.989071038251396</v>
      </c>
      <c r="S40" s="39">
        <v>100</v>
      </c>
      <c r="T40" s="40">
        <v>97.0856102003643</v>
      </c>
      <c r="U40" s="81"/>
      <c r="V40" s="65" t="s">
        <v>40</v>
      </c>
      <c r="W40" s="66">
        <f t="shared" si="1"/>
        <v>0</v>
      </c>
      <c r="X40" s="59">
        <f t="shared" si="2"/>
        <v>0</v>
      </c>
      <c r="Y40" s="59">
        <f t="shared" si="3"/>
        <v>2</v>
      </c>
      <c r="Z40" s="59">
        <f t="shared" si="4"/>
        <v>0</v>
      </c>
    </row>
    <row r="41" spans="1:26" ht="27">
      <c r="A41" s="32" t="s">
        <v>41</v>
      </c>
      <c r="B41" s="25">
        <v>100</v>
      </c>
      <c r="C41" s="25">
        <v>85</v>
      </c>
      <c r="D41" s="25">
        <v>100</v>
      </c>
      <c r="E41" s="30">
        <v>96.3</v>
      </c>
      <c r="F41" s="81"/>
      <c r="G41" s="25">
        <v>100</v>
      </c>
      <c r="H41" s="25">
        <v>100</v>
      </c>
      <c r="I41" s="25">
        <v>100</v>
      </c>
      <c r="J41" s="30">
        <f t="shared" si="7"/>
        <v>100</v>
      </c>
      <c r="K41" s="81"/>
      <c r="L41" s="25">
        <v>100</v>
      </c>
      <c r="M41" s="25">
        <v>99</v>
      </c>
      <c r="N41" s="25">
        <v>100</v>
      </c>
      <c r="O41" s="30">
        <v>99.7</v>
      </c>
      <c r="P41" s="81"/>
      <c r="Q41" s="25">
        <v>98.907103825136616</v>
      </c>
      <c r="R41" s="25">
        <v>94.289617486338798</v>
      </c>
      <c r="S41" s="25">
        <v>100</v>
      </c>
      <c r="T41" s="30">
        <v>97.333333333333329</v>
      </c>
      <c r="U41" s="81"/>
      <c r="V41" s="67" t="s">
        <v>41</v>
      </c>
      <c r="W41" s="59">
        <f t="shared" si="1"/>
        <v>0</v>
      </c>
      <c r="X41" s="59">
        <f t="shared" si="2"/>
        <v>0</v>
      </c>
      <c r="Y41" s="59">
        <f t="shared" si="3"/>
        <v>2</v>
      </c>
      <c r="Z41" s="59">
        <f t="shared" si="4"/>
        <v>0</v>
      </c>
    </row>
    <row r="42" spans="1:26" ht="27">
      <c r="A42" s="32" t="s">
        <v>42</v>
      </c>
      <c r="B42" s="25">
        <v>100</v>
      </c>
      <c r="C42" s="25">
        <v>85</v>
      </c>
      <c r="D42" s="25">
        <v>95</v>
      </c>
      <c r="E42" s="30">
        <v>95</v>
      </c>
      <c r="F42" s="81"/>
      <c r="G42" s="25">
        <v>97.372742200328418</v>
      </c>
      <c r="H42" s="25">
        <v>99.21182266009852</v>
      </c>
      <c r="I42" s="25">
        <v>50</v>
      </c>
      <c r="J42" s="30">
        <f t="shared" si="7"/>
        <v>86.265188834154344</v>
      </c>
      <c r="K42" s="81"/>
      <c r="L42" s="25">
        <v>97.6</v>
      </c>
      <c r="M42" s="25">
        <v>99.5</v>
      </c>
      <c r="N42" s="25">
        <v>100</v>
      </c>
      <c r="O42" s="30">
        <v>99.1</v>
      </c>
      <c r="P42" s="81"/>
      <c r="Q42" s="25">
        <v>95.264116575591984</v>
      </c>
      <c r="R42" s="25">
        <v>93.387978142076506</v>
      </c>
      <c r="S42" s="25">
        <v>100</v>
      </c>
      <c r="T42" s="30">
        <v>95.697632058287795</v>
      </c>
      <c r="U42" s="81"/>
      <c r="V42" s="67" t="s">
        <v>42</v>
      </c>
      <c r="W42" s="59">
        <f t="shared" si="1"/>
        <v>0</v>
      </c>
      <c r="X42" s="59">
        <f t="shared" si="2"/>
        <v>0</v>
      </c>
      <c r="Y42" s="59">
        <f t="shared" si="3"/>
        <v>2</v>
      </c>
      <c r="Z42" s="59">
        <f t="shared" si="4"/>
        <v>0</v>
      </c>
    </row>
    <row r="43" spans="1:26" ht="40.5">
      <c r="A43" s="32" t="s">
        <v>73</v>
      </c>
      <c r="B43" s="25">
        <v>100</v>
      </c>
      <c r="C43" s="25">
        <v>85.5</v>
      </c>
      <c r="D43" s="25">
        <v>95</v>
      </c>
      <c r="E43" s="30">
        <v>95</v>
      </c>
      <c r="F43" s="81"/>
      <c r="G43" s="25">
        <v>94.377510040160644</v>
      </c>
      <c r="H43" s="25">
        <v>98.313253012048193</v>
      </c>
      <c r="I43" s="25">
        <v>50</v>
      </c>
      <c r="J43" s="30">
        <f t="shared" si="7"/>
        <v>84.857429718875508</v>
      </c>
      <c r="K43" s="81"/>
      <c r="L43" s="25">
        <v>69.8</v>
      </c>
      <c r="M43" s="25">
        <v>100</v>
      </c>
      <c r="N43" s="25">
        <v>66.7</v>
      </c>
      <c r="O43" s="30">
        <v>79.3</v>
      </c>
      <c r="P43" s="81"/>
      <c r="Q43" s="25">
        <v>95.192307692307693</v>
      </c>
      <c r="R43" s="25">
        <v>89.519230769230802</v>
      </c>
      <c r="S43" s="25">
        <v>100</v>
      </c>
      <c r="T43" s="30">
        <v>94.125000000000014</v>
      </c>
      <c r="U43" s="81"/>
      <c r="V43" s="67" t="s">
        <v>73</v>
      </c>
      <c r="W43" s="59">
        <f t="shared" si="1"/>
        <v>10</v>
      </c>
      <c r="X43" s="59">
        <f t="shared" si="2"/>
        <v>0</v>
      </c>
      <c r="Y43" s="59">
        <f t="shared" si="3"/>
        <v>10</v>
      </c>
      <c r="Z43" s="59">
        <f t="shared" si="4"/>
        <v>10</v>
      </c>
    </row>
    <row r="44" spans="1:26" ht="27">
      <c r="A44" s="32" t="s">
        <v>71</v>
      </c>
      <c r="B44" s="25">
        <v>100</v>
      </c>
      <c r="C44" s="25">
        <v>85</v>
      </c>
      <c r="D44" s="25">
        <v>100</v>
      </c>
      <c r="E44" s="30">
        <v>96.3</v>
      </c>
      <c r="F44" s="81"/>
      <c r="G44" s="25">
        <v>99.671592775041049</v>
      </c>
      <c r="H44" s="25">
        <v>99.901477832512313</v>
      </c>
      <c r="I44" s="25">
        <v>50</v>
      </c>
      <c r="J44" s="30">
        <f t="shared" si="7"/>
        <v>87.345648604269286</v>
      </c>
      <c r="K44" s="81"/>
      <c r="L44" s="25">
        <v>99.7</v>
      </c>
      <c r="M44" s="25">
        <v>100</v>
      </c>
      <c r="N44" s="25">
        <v>100</v>
      </c>
      <c r="O44" s="30">
        <v>99.9</v>
      </c>
      <c r="P44" s="81"/>
      <c r="Q44" s="25">
        <v>92.167577413479052</v>
      </c>
      <c r="R44" s="25">
        <v>91.502732240437197</v>
      </c>
      <c r="S44" s="25">
        <v>100</v>
      </c>
      <c r="T44" s="30">
        <v>93.859744990892551</v>
      </c>
      <c r="U44" s="81"/>
      <c r="V44" s="67" t="s">
        <v>71</v>
      </c>
      <c r="W44" s="59">
        <f t="shared" si="1"/>
        <v>0</v>
      </c>
      <c r="X44" s="59">
        <f t="shared" si="2"/>
        <v>0</v>
      </c>
      <c r="Y44" s="59">
        <f t="shared" si="3"/>
        <v>2</v>
      </c>
      <c r="Z44" s="59">
        <f t="shared" si="4"/>
        <v>0</v>
      </c>
    </row>
    <row r="45" spans="1:26" ht="14.25" thickBot="1">
      <c r="A45" s="45" t="s">
        <v>43</v>
      </c>
      <c r="B45" s="46">
        <v>100</v>
      </c>
      <c r="C45" s="46">
        <v>75</v>
      </c>
      <c r="D45" s="46">
        <v>100</v>
      </c>
      <c r="E45" s="47">
        <v>93.8</v>
      </c>
      <c r="F45" s="81"/>
      <c r="G45" s="46">
        <v>99.671592775041049</v>
      </c>
      <c r="H45" s="46">
        <v>99.901477832512313</v>
      </c>
      <c r="I45" s="46">
        <v>50</v>
      </c>
      <c r="J45" s="47">
        <f t="shared" si="7"/>
        <v>87.345648604269286</v>
      </c>
      <c r="K45" s="81"/>
      <c r="L45" s="46">
        <v>99.7</v>
      </c>
      <c r="M45" s="46">
        <v>98</v>
      </c>
      <c r="N45" s="46">
        <v>98.3</v>
      </c>
      <c r="O45" s="47">
        <v>98.6</v>
      </c>
      <c r="P45" s="81"/>
      <c r="Q45" s="46">
        <v>97.814207650273218</v>
      </c>
      <c r="R45" s="46">
        <v>93.579234972677597</v>
      </c>
      <c r="S45" s="46">
        <v>100</v>
      </c>
      <c r="T45" s="47">
        <v>96.666666666666657</v>
      </c>
      <c r="U45" s="81"/>
      <c r="V45" s="68" t="s">
        <v>43</v>
      </c>
      <c r="W45" s="62">
        <f t="shared" si="1"/>
        <v>0</v>
      </c>
      <c r="X45" s="62">
        <f t="shared" si="2"/>
        <v>0</v>
      </c>
      <c r="Y45" s="62">
        <f t="shared" si="3"/>
        <v>10</v>
      </c>
      <c r="Z45" s="62">
        <f t="shared" si="4"/>
        <v>0</v>
      </c>
    </row>
    <row r="46" spans="1:26" ht="16.5" thickBot="1">
      <c r="A46" s="49" t="s">
        <v>3</v>
      </c>
      <c r="B46" s="50">
        <v>96.96</v>
      </c>
      <c r="C46" s="50">
        <f>SUM(C47:C56)/10</f>
        <v>73</v>
      </c>
      <c r="D46" s="50">
        <f t="shared" ref="D46:E46" si="8">SUM(D47:D56)/10</f>
        <v>93</v>
      </c>
      <c r="E46" s="50">
        <f t="shared" si="8"/>
        <v>88.539999999999992</v>
      </c>
      <c r="F46" s="81"/>
      <c r="G46" s="50">
        <v>96.96</v>
      </c>
      <c r="H46" s="50">
        <f>SUM(H47:H56)/10</f>
        <v>98.950738916256157</v>
      </c>
      <c r="I46" s="50">
        <f t="shared" ref="I46:J46" si="9">SUM(I47:I56)/10</f>
        <v>100</v>
      </c>
      <c r="J46" s="51">
        <f t="shared" si="9"/>
        <v>98.356157635467994</v>
      </c>
      <c r="K46" s="81"/>
      <c r="L46" s="50">
        <v>96.5</v>
      </c>
      <c r="M46" s="50">
        <v>98</v>
      </c>
      <c r="N46" s="50">
        <v>89.6</v>
      </c>
      <c r="O46" s="51">
        <v>94.6</v>
      </c>
      <c r="P46" s="81"/>
      <c r="Q46" s="50">
        <v>94.04371584699453</v>
      </c>
      <c r="R46" s="50">
        <v>92.142076502732237</v>
      </c>
      <c r="S46" s="50">
        <v>78.766666666666666</v>
      </c>
      <c r="T46" s="51">
        <v>89.463797814207652</v>
      </c>
      <c r="U46" s="81"/>
      <c r="V46" s="69" t="s">
        <v>3</v>
      </c>
      <c r="W46" s="64">
        <f t="shared" si="1"/>
        <v>0</v>
      </c>
      <c r="X46" s="64">
        <f t="shared" si="2"/>
        <v>0</v>
      </c>
      <c r="Y46" s="64">
        <f t="shared" si="3"/>
        <v>0</v>
      </c>
      <c r="Z46" s="64">
        <f t="shared" si="4"/>
        <v>0</v>
      </c>
    </row>
    <row r="47" spans="1:26" ht="27">
      <c r="A47" s="48" t="s">
        <v>44</v>
      </c>
      <c r="B47" s="39">
        <v>80</v>
      </c>
      <c r="C47" s="39">
        <v>75</v>
      </c>
      <c r="D47" s="39">
        <v>80</v>
      </c>
      <c r="E47" s="40">
        <v>78.8</v>
      </c>
      <c r="F47" s="81"/>
      <c r="G47" s="39">
        <v>94.909688013136289</v>
      </c>
      <c r="H47" s="39">
        <v>98.472906403940883</v>
      </c>
      <c r="I47" s="39">
        <v>100</v>
      </c>
      <c r="J47" s="40">
        <f t="shared" si="7"/>
        <v>97.607553366174045</v>
      </c>
      <c r="K47" s="81"/>
      <c r="L47" s="39">
        <v>94.9</v>
      </c>
      <c r="M47" s="39">
        <v>97.5</v>
      </c>
      <c r="N47" s="39">
        <v>100</v>
      </c>
      <c r="O47" s="40">
        <v>97.6</v>
      </c>
      <c r="P47" s="81"/>
      <c r="Q47" s="39">
        <v>92.349726775956285</v>
      </c>
      <c r="R47" s="39">
        <v>90.601092896174904</v>
      </c>
      <c r="S47" s="39">
        <v>0</v>
      </c>
      <c r="T47" s="40">
        <v>68.562841530054669</v>
      </c>
      <c r="U47" s="81"/>
      <c r="V47" s="65" t="s">
        <v>44</v>
      </c>
      <c r="W47" s="66">
        <f t="shared" si="1"/>
        <v>0</v>
      </c>
      <c r="X47" s="66">
        <f t="shared" si="2"/>
        <v>0</v>
      </c>
      <c r="Y47" s="66">
        <f t="shared" si="3"/>
        <v>0</v>
      </c>
      <c r="Z47" s="66">
        <f t="shared" si="4"/>
        <v>0</v>
      </c>
    </row>
    <row r="48" spans="1:26" ht="27">
      <c r="A48" s="32" t="s">
        <v>45</v>
      </c>
      <c r="B48" s="25">
        <v>80</v>
      </c>
      <c r="C48" s="25">
        <v>75</v>
      </c>
      <c r="D48" s="25">
        <v>80</v>
      </c>
      <c r="E48" s="30">
        <v>78.8</v>
      </c>
      <c r="F48" s="81"/>
      <c r="G48" s="25">
        <v>100</v>
      </c>
      <c r="H48" s="25">
        <v>100</v>
      </c>
      <c r="I48" s="25">
        <v>100</v>
      </c>
      <c r="J48" s="30">
        <f t="shared" si="7"/>
        <v>100</v>
      </c>
      <c r="K48" s="81"/>
      <c r="L48" s="25">
        <v>100</v>
      </c>
      <c r="M48" s="25">
        <v>95.6</v>
      </c>
      <c r="N48" s="25">
        <v>100</v>
      </c>
      <c r="O48" s="30">
        <v>98.4</v>
      </c>
      <c r="P48" s="81"/>
      <c r="Q48" s="25">
        <v>94.1712204007286</v>
      </c>
      <c r="R48" s="25">
        <v>91.721311475409806</v>
      </c>
      <c r="S48" s="25">
        <v>92</v>
      </c>
      <c r="T48" s="30">
        <v>92.648451730418941</v>
      </c>
      <c r="U48" s="81"/>
      <c r="V48" s="67" t="s">
        <v>45</v>
      </c>
      <c r="W48" s="59">
        <f t="shared" si="1"/>
        <v>0</v>
      </c>
      <c r="X48" s="59">
        <f t="shared" si="2"/>
        <v>0</v>
      </c>
      <c r="Y48" s="59">
        <f t="shared" si="3"/>
        <v>0</v>
      </c>
      <c r="Z48" s="59">
        <f t="shared" si="4"/>
        <v>0</v>
      </c>
    </row>
    <row r="49" spans="1:26" ht="27">
      <c r="A49" s="32" t="s">
        <v>58</v>
      </c>
      <c r="B49" s="25">
        <v>100</v>
      </c>
      <c r="C49" s="25">
        <v>75</v>
      </c>
      <c r="D49" s="25">
        <v>100</v>
      </c>
      <c r="E49" s="30">
        <v>93.8</v>
      </c>
      <c r="F49" s="81"/>
      <c r="G49" s="25">
        <v>99.178981937602629</v>
      </c>
      <c r="H49" s="25">
        <v>99.753694581280783</v>
      </c>
      <c r="I49" s="25">
        <v>100</v>
      </c>
      <c r="J49" s="30">
        <f t="shared" si="7"/>
        <v>99.614121510673229</v>
      </c>
      <c r="K49" s="81"/>
      <c r="L49" s="25">
        <v>99.2</v>
      </c>
      <c r="M49" s="25">
        <v>99</v>
      </c>
      <c r="N49" s="25">
        <v>100</v>
      </c>
      <c r="O49" s="30">
        <v>94.7</v>
      </c>
      <c r="P49" s="81"/>
      <c r="Q49" s="25">
        <v>96.721311475409834</v>
      </c>
      <c r="R49" s="25">
        <v>93.825136612021893</v>
      </c>
      <c r="S49" s="25">
        <v>98.333333333333329</v>
      </c>
      <c r="T49" s="30">
        <v>95.965846994535525</v>
      </c>
      <c r="U49" s="81"/>
      <c r="V49" s="67" t="s">
        <v>58</v>
      </c>
      <c r="W49" s="59">
        <f t="shared" si="1"/>
        <v>0</v>
      </c>
      <c r="X49" s="59">
        <f t="shared" si="2"/>
        <v>0</v>
      </c>
      <c r="Y49" s="59">
        <f t="shared" si="3"/>
        <v>0</v>
      </c>
      <c r="Z49" s="59">
        <f t="shared" si="4"/>
        <v>10</v>
      </c>
    </row>
    <row r="50" spans="1:26" ht="40.5">
      <c r="A50" s="32" t="s">
        <v>59</v>
      </c>
      <c r="B50" s="25">
        <v>100</v>
      </c>
      <c r="C50" s="25">
        <v>85</v>
      </c>
      <c r="D50" s="25">
        <v>90</v>
      </c>
      <c r="E50" s="30">
        <v>93.8</v>
      </c>
      <c r="F50" s="81"/>
      <c r="G50" s="25">
        <v>82.266009852216754</v>
      </c>
      <c r="H50" s="25">
        <v>94.679802955665025</v>
      </c>
      <c r="I50" s="25">
        <v>100</v>
      </c>
      <c r="J50" s="30">
        <f t="shared" si="7"/>
        <v>91.665024630541879</v>
      </c>
      <c r="K50" s="81"/>
      <c r="L50" s="25">
        <v>82.2</v>
      </c>
      <c r="M50" s="25">
        <v>100</v>
      </c>
      <c r="N50" s="25">
        <v>100</v>
      </c>
      <c r="O50" s="30">
        <v>94.7</v>
      </c>
      <c r="P50" s="81"/>
      <c r="Q50" s="25">
        <v>93.442622950819683</v>
      </c>
      <c r="R50" s="25">
        <v>92.650273224043701</v>
      </c>
      <c r="S50" s="25">
        <v>100</v>
      </c>
      <c r="T50" s="30">
        <v>94.765027322404364</v>
      </c>
      <c r="U50" s="81"/>
      <c r="V50" s="67" t="s">
        <v>59</v>
      </c>
      <c r="W50" s="59">
        <f t="shared" si="1"/>
        <v>10</v>
      </c>
      <c r="X50" s="59">
        <f t="shared" si="2"/>
        <v>0</v>
      </c>
      <c r="Y50" s="59">
        <f t="shared" si="3"/>
        <v>2</v>
      </c>
      <c r="Z50" s="59">
        <f t="shared" si="4"/>
        <v>10</v>
      </c>
    </row>
    <row r="51" spans="1:26" ht="27">
      <c r="A51" s="32" t="s">
        <v>46</v>
      </c>
      <c r="B51" s="25">
        <v>100</v>
      </c>
      <c r="C51" s="25">
        <v>85</v>
      </c>
      <c r="D51" s="25">
        <v>100</v>
      </c>
      <c r="E51" s="30">
        <v>96.3</v>
      </c>
      <c r="F51" s="81"/>
      <c r="G51" s="25">
        <v>100</v>
      </c>
      <c r="H51" s="25">
        <v>100</v>
      </c>
      <c r="I51" s="25">
        <v>100</v>
      </c>
      <c r="J51" s="30">
        <f t="shared" si="7"/>
        <v>100</v>
      </c>
      <c r="K51" s="81"/>
      <c r="L51" s="25">
        <v>100</v>
      </c>
      <c r="M51" s="25">
        <v>97.5</v>
      </c>
      <c r="N51" s="25">
        <v>100</v>
      </c>
      <c r="O51" s="30">
        <v>94.7</v>
      </c>
      <c r="P51" s="81"/>
      <c r="Q51" s="25">
        <v>99.271402550091068</v>
      </c>
      <c r="R51" s="25">
        <v>94.016393442622899</v>
      </c>
      <c r="S51" s="25">
        <v>100</v>
      </c>
      <c r="T51" s="30">
        <v>97.351548269581031</v>
      </c>
      <c r="U51" s="81"/>
      <c r="V51" s="67" t="s">
        <v>46</v>
      </c>
      <c r="W51" s="59">
        <f t="shared" si="1"/>
        <v>0</v>
      </c>
      <c r="X51" s="59">
        <f t="shared" si="2"/>
        <v>0</v>
      </c>
      <c r="Y51" s="59">
        <f t="shared" si="3"/>
        <v>2</v>
      </c>
      <c r="Z51" s="59">
        <f t="shared" si="4"/>
        <v>10</v>
      </c>
    </row>
    <row r="52" spans="1:26" ht="40.5">
      <c r="A52" s="32" t="s">
        <v>60</v>
      </c>
      <c r="B52" s="25">
        <v>80</v>
      </c>
      <c r="C52" s="25">
        <v>75</v>
      </c>
      <c r="D52" s="25">
        <v>80</v>
      </c>
      <c r="E52" s="30">
        <v>78.8</v>
      </c>
      <c r="F52" s="81"/>
      <c r="G52" s="25">
        <v>99.835796387520531</v>
      </c>
      <c r="H52" s="25">
        <v>99.950738916256157</v>
      </c>
      <c r="I52" s="25">
        <v>100</v>
      </c>
      <c r="J52" s="30">
        <f t="shared" si="7"/>
        <v>99.922824302134643</v>
      </c>
      <c r="K52" s="81"/>
      <c r="L52" s="25">
        <v>99.8</v>
      </c>
      <c r="M52" s="25">
        <v>93.6</v>
      </c>
      <c r="N52" s="25">
        <v>95.7</v>
      </c>
      <c r="O52" s="30">
        <v>96.2</v>
      </c>
      <c r="P52" s="81"/>
      <c r="Q52" s="25">
        <v>93.624772313296901</v>
      </c>
      <c r="R52" s="25">
        <v>90.792349726775996</v>
      </c>
      <c r="S52" s="25">
        <v>100</v>
      </c>
      <c r="T52" s="30">
        <v>94.085610200364314</v>
      </c>
      <c r="U52" s="81"/>
      <c r="V52" s="67" t="s">
        <v>60</v>
      </c>
      <c r="W52" s="59">
        <f t="shared" si="1"/>
        <v>0</v>
      </c>
      <c r="X52" s="59">
        <f t="shared" si="2"/>
        <v>0</v>
      </c>
      <c r="Y52" s="59">
        <f t="shared" si="3"/>
        <v>10</v>
      </c>
      <c r="Z52" s="59">
        <f t="shared" si="4"/>
        <v>0</v>
      </c>
    </row>
    <row r="53" spans="1:26" ht="54">
      <c r="A53" s="32" t="s">
        <v>61</v>
      </c>
      <c r="B53" s="25">
        <v>100</v>
      </c>
      <c r="C53" s="25">
        <v>85</v>
      </c>
      <c r="D53" s="25">
        <v>100</v>
      </c>
      <c r="E53" s="30">
        <v>96.3</v>
      </c>
      <c r="F53" s="81"/>
      <c r="G53" s="25">
        <v>91.461412151067321</v>
      </c>
      <c r="H53" s="25">
        <v>97.438423645320199</v>
      </c>
      <c r="I53" s="25">
        <v>100</v>
      </c>
      <c r="J53" s="30">
        <f t="shared" si="7"/>
        <v>95.986863711001646</v>
      </c>
      <c r="K53" s="81"/>
      <c r="L53" s="25">
        <v>91.4</v>
      </c>
      <c r="M53" s="25">
        <v>99.5</v>
      </c>
      <c r="N53" s="25">
        <v>100</v>
      </c>
      <c r="O53" s="30">
        <v>97.3</v>
      </c>
      <c r="P53" s="81"/>
      <c r="Q53" s="25">
        <v>94.353369763205833</v>
      </c>
      <c r="R53" s="25">
        <v>93.306010928961797</v>
      </c>
      <c r="S53" s="25">
        <v>95.666666666666671</v>
      </c>
      <c r="T53" s="30">
        <v>94.262750455373421</v>
      </c>
      <c r="U53" s="81"/>
      <c r="V53" s="67" t="s">
        <v>61</v>
      </c>
      <c r="W53" s="59">
        <f t="shared" si="1"/>
        <v>10</v>
      </c>
      <c r="X53" s="59">
        <f t="shared" si="2"/>
        <v>0</v>
      </c>
      <c r="Y53" s="59">
        <f t="shared" si="3"/>
        <v>0</v>
      </c>
      <c r="Z53" s="59">
        <f t="shared" si="4"/>
        <v>0</v>
      </c>
    </row>
    <row r="54" spans="1:26" ht="40.5">
      <c r="A54" s="32" t="s">
        <v>47</v>
      </c>
      <c r="B54" s="25">
        <v>100</v>
      </c>
      <c r="C54" s="25">
        <v>65</v>
      </c>
      <c r="D54" s="25">
        <v>100</v>
      </c>
      <c r="E54" s="30">
        <v>91.3</v>
      </c>
      <c r="F54" s="81"/>
      <c r="G54" s="25">
        <v>99.178981937602629</v>
      </c>
      <c r="H54" s="25">
        <v>99.753694581280783</v>
      </c>
      <c r="I54" s="25">
        <v>100</v>
      </c>
      <c r="J54" s="30">
        <f t="shared" si="7"/>
        <v>99.614121510673229</v>
      </c>
      <c r="K54" s="81"/>
      <c r="L54" s="25">
        <v>99.2</v>
      </c>
      <c r="M54" s="25">
        <v>98</v>
      </c>
      <c r="N54" s="25">
        <v>0</v>
      </c>
      <c r="O54" s="30">
        <v>64.099999999999994</v>
      </c>
      <c r="P54" s="81"/>
      <c r="Q54" s="25">
        <v>91.074681238615668</v>
      </c>
      <c r="R54" s="25">
        <v>91.748633879781394</v>
      </c>
      <c r="S54" s="25">
        <v>1.6666666666666667</v>
      </c>
      <c r="T54" s="30">
        <v>68.992258652094719</v>
      </c>
      <c r="U54" s="81"/>
      <c r="V54" s="67" t="s">
        <v>47</v>
      </c>
      <c r="W54" s="59">
        <f t="shared" si="1"/>
        <v>0</v>
      </c>
      <c r="X54" s="59">
        <f t="shared" si="2"/>
        <v>0</v>
      </c>
      <c r="Y54" s="59">
        <f t="shared" si="3"/>
        <v>10</v>
      </c>
      <c r="Z54" s="59">
        <f t="shared" si="4"/>
        <v>10</v>
      </c>
    </row>
    <row r="55" spans="1:26" ht="40.5">
      <c r="A55" s="33" t="s">
        <v>48</v>
      </c>
      <c r="B55" s="25">
        <v>100</v>
      </c>
      <c r="C55" s="25">
        <v>70</v>
      </c>
      <c r="D55" s="25">
        <v>100</v>
      </c>
      <c r="E55" s="30">
        <v>92.5</v>
      </c>
      <c r="F55" s="81"/>
      <c r="G55" s="25">
        <v>98.193760262725789</v>
      </c>
      <c r="H55" s="25">
        <v>99.458128078817737</v>
      </c>
      <c r="I55" s="25">
        <v>100</v>
      </c>
      <c r="J55" s="30">
        <f t="shared" si="7"/>
        <v>99.151067323481129</v>
      </c>
      <c r="K55" s="81"/>
      <c r="L55" s="25">
        <v>98.2</v>
      </c>
      <c r="M55" s="25">
        <v>99.5</v>
      </c>
      <c r="N55" s="25">
        <v>100</v>
      </c>
      <c r="O55" s="30">
        <v>99.3</v>
      </c>
      <c r="P55" s="81"/>
      <c r="Q55" s="25">
        <v>92.349726775956285</v>
      </c>
      <c r="R55" s="25">
        <v>91.174863387978107</v>
      </c>
      <c r="S55" s="25">
        <v>100</v>
      </c>
      <c r="T55" s="30">
        <v>93.792349726775939</v>
      </c>
      <c r="U55" s="81"/>
      <c r="V55" s="70" t="s">
        <v>48</v>
      </c>
      <c r="W55" s="59">
        <f t="shared" si="1"/>
        <v>0</v>
      </c>
      <c r="X55" s="59">
        <f t="shared" si="2"/>
        <v>0</v>
      </c>
      <c r="Y55" s="59">
        <f t="shared" si="3"/>
        <v>2</v>
      </c>
      <c r="Z55" s="59">
        <f t="shared" si="4"/>
        <v>0</v>
      </c>
    </row>
    <row r="56" spans="1:26" ht="54.75" thickBot="1">
      <c r="A56" s="45" t="s">
        <v>62</v>
      </c>
      <c r="B56" s="46">
        <v>100</v>
      </c>
      <c r="C56" s="46">
        <v>40</v>
      </c>
      <c r="D56" s="46">
        <v>100</v>
      </c>
      <c r="E56" s="47">
        <v>85</v>
      </c>
      <c r="F56" s="81"/>
      <c r="G56" s="46">
        <v>100</v>
      </c>
      <c r="H56" s="46">
        <v>100</v>
      </c>
      <c r="I56" s="46">
        <v>100</v>
      </c>
      <c r="J56" s="47">
        <f t="shared" si="7"/>
        <v>100</v>
      </c>
      <c r="K56" s="81"/>
      <c r="L56" s="46">
        <v>100</v>
      </c>
      <c r="M56" s="46">
        <v>100</v>
      </c>
      <c r="N56" s="46">
        <v>100</v>
      </c>
      <c r="O56" s="47">
        <v>100</v>
      </c>
      <c r="P56" s="81"/>
      <c r="Q56" s="46">
        <v>93.078324225865202</v>
      </c>
      <c r="R56" s="46">
        <v>91.584699453551906</v>
      </c>
      <c r="S56" s="46">
        <v>100</v>
      </c>
      <c r="T56" s="47">
        <v>94.211293260473582</v>
      </c>
      <c r="U56" s="81"/>
      <c r="V56" s="68" t="s">
        <v>62</v>
      </c>
      <c r="W56" s="59">
        <f t="shared" si="1"/>
        <v>0</v>
      </c>
      <c r="X56" s="59">
        <f t="shared" si="2"/>
        <v>0</v>
      </c>
      <c r="Y56" s="59">
        <f t="shared" si="3"/>
        <v>2</v>
      </c>
      <c r="Z56" s="59">
        <f t="shared" si="4"/>
        <v>0</v>
      </c>
    </row>
    <row r="57" spans="1:26" ht="16.5" thickBot="1">
      <c r="A57" s="49" t="s">
        <v>64</v>
      </c>
      <c r="B57" s="50">
        <v>98.37</v>
      </c>
      <c r="C57" s="50">
        <f>SUM(C58:C64)/7</f>
        <v>91.428571428571431</v>
      </c>
      <c r="D57" s="50">
        <f t="shared" ref="D57:E57" si="10">SUM(D58:D64)/7</f>
        <v>100</v>
      </c>
      <c r="E57" s="50">
        <f t="shared" si="10"/>
        <v>96.45714285714287</v>
      </c>
      <c r="F57" s="81"/>
      <c r="G57" s="50">
        <v>98.37</v>
      </c>
      <c r="H57" s="50">
        <v>91.428571428571431</v>
      </c>
      <c r="I57" s="50">
        <v>100</v>
      </c>
      <c r="J57" s="51">
        <v>96.45714285714287</v>
      </c>
      <c r="K57" s="81"/>
      <c r="L57" s="50">
        <v>98.1</v>
      </c>
      <c r="M57" s="50">
        <v>96.9</v>
      </c>
      <c r="N57" s="50">
        <v>71.400000000000006</v>
      </c>
      <c r="O57" s="51">
        <v>88.4</v>
      </c>
      <c r="P57" s="81"/>
      <c r="Q57" s="50">
        <v>96.25292740046838</v>
      </c>
      <c r="R57" s="50">
        <v>92.646370023419209</v>
      </c>
      <c r="S57" s="50">
        <v>100</v>
      </c>
      <c r="T57" s="51">
        <v>95.747072599531606</v>
      </c>
      <c r="U57" s="81"/>
      <c r="V57" s="71" t="s">
        <v>64</v>
      </c>
      <c r="W57" s="64">
        <f t="shared" si="1"/>
        <v>0</v>
      </c>
      <c r="X57" s="64">
        <f t="shared" si="2"/>
        <v>0</v>
      </c>
      <c r="Y57" s="64">
        <f t="shared" si="3"/>
        <v>10</v>
      </c>
      <c r="Z57" s="64">
        <f t="shared" si="4"/>
        <v>10</v>
      </c>
    </row>
    <row r="58" spans="1:26" ht="54">
      <c r="A58" s="48" t="s">
        <v>65</v>
      </c>
      <c r="B58" s="39">
        <v>100</v>
      </c>
      <c r="C58" s="39">
        <v>85</v>
      </c>
      <c r="D58" s="39">
        <v>100</v>
      </c>
      <c r="E58" s="40">
        <v>93.8</v>
      </c>
      <c r="F58" s="81"/>
      <c r="G58" s="39">
        <v>99.835796387520531</v>
      </c>
      <c r="H58" s="39">
        <v>99.950738916256157</v>
      </c>
      <c r="I58" s="39">
        <v>100</v>
      </c>
      <c r="J58" s="40">
        <f t="shared" si="7"/>
        <v>99.922824302134643</v>
      </c>
      <c r="K58" s="81"/>
      <c r="L58" s="39">
        <v>99.8</v>
      </c>
      <c r="M58" s="39">
        <v>99</v>
      </c>
      <c r="N58" s="39">
        <v>100</v>
      </c>
      <c r="O58" s="40">
        <v>99.6</v>
      </c>
      <c r="P58" s="81"/>
      <c r="Q58" s="39">
        <v>96.539162112932615</v>
      </c>
      <c r="R58" s="39">
        <v>93.579234972677597</v>
      </c>
      <c r="S58" s="39">
        <v>100</v>
      </c>
      <c r="T58" s="40">
        <v>96.220400728597454</v>
      </c>
      <c r="U58" s="81"/>
      <c r="V58" s="65" t="s">
        <v>65</v>
      </c>
      <c r="W58" s="59">
        <f t="shared" si="1"/>
        <v>0</v>
      </c>
      <c r="X58" s="59">
        <f t="shared" si="2"/>
        <v>0</v>
      </c>
      <c r="Y58" s="59">
        <f t="shared" si="3"/>
        <v>2</v>
      </c>
      <c r="Z58" s="59">
        <f t="shared" si="4"/>
        <v>0</v>
      </c>
    </row>
    <row r="59" spans="1:26" ht="54">
      <c r="A59" s="32" t="s">
        <v>66</v>
      </c>
      <c r="B59" s="25">
        <v>100</v>
      </c>
      <c r="C59" s="25">
        <v>100</v>
      </c>
      <c r="D59" s="25">
        <v>100</v>
      </c>
      <c r="E59" s="30">
        <v>100</v>
      </c>
      <c r="F59" s="81"/>
      <c r="G59" s="25">
        <v>96.059113300492612</v>
      </c>
      <c r="H59" s="25">
        <v>98.817733990147786</v>
      </c>
      <c r="I59" s="25">
        <v>100</v>
      </c>
      <c r="J59" s="30">
        <f t="shared" si="7"/>
        <v>98.14778325123153</v>
      </c>
      <c r="K59" s="81"/>
      <c r="L59" s="25">
        <v>96</v>
      </c>
      <c r="M59" s="25">
        <v>98.5</v>
      </c>
      <c r="N59" s="25">
        <v>100</v>
      </c>
      <c r="O59" s="30">
        <v>98.3</v>
      </c>
      <c r="P59" s="81"/>
      <c r="Q59" s="25">
        <v>97.996357012750451</v>
      </c>
      <c r="R59" s="25">
        <v>94.016393442622999</v>
      </c>
      <c r="S59" s="25">
        <v>100</v>
      </c>
      <c r="T59" s="30">
        <v>96.905282331511856</v>
      </c>
      <c r="U59" s="81"/>
      <c r="V59" s="67" t="s">
        <v>66</v>
      </c>
      <c r="W59" s="59">
        <f t="shared" si="1"/>
        <v>10</v>
      </c>
      <c r="X59" s="59">
        <f t="shared" si="2"/>
        <v>0</v>
      </c>
      <c r="Y59" s="59">
        <f t="shared" si="3"/>
        <v>2</v>
      </c>
      <c r="Z59" s="59">
        <f t="shared" si="4"/>
        <v>0</v>
      </c>
    </row>
    <row r="60" spans="1:26" ht="40.5">
      <c r="A60" s="32" t="s">
        <v>55</v>
      </c>
      <c r="B60" s="25">
        <v>100</v>
      </c>
      <c r="C60" s="25">
        <v>85</v>
      </c>
      <c r="D60" s="25">
        <v>100</v>
      </c>
      <c r="E60" s="30">
        <v>93.8</v>
      </c>
      <c r="F60" s="81"/>
      <c r="G60" s="25">
        <v>100</v>
      </c>
      <c r="H60" s="25">
        <v>100</v>
      </c>
      <c r="I60" s="25">
        <v>100</v>
      </c>
      <c r="J60" s="30">
        <f t="shared" si="7"/>
        <v>100</v>
      </c>
      <c r="K60" s="81"/>
      <c r="L60" s="25">
        <v>100</v>
      </c>
      <c r="M60" s="25">
        <v>94.1</v>
      </c>
      <c r="N60" s="25">
        <v>100</v>
      </c>
      <c r="O60" s="30">
        <v>97.9</v>
      </c>
      <c r="P60" s="81"/>
      <c r="Q60" s="25">
        <v>92.349726775956285</v>
      </c>
      <c r="R60" s="25">
        <v>89.262295081967196</v>
      </c>
      <c r="S60" s="25">
        <v>100</v>
      </c>
      <c r="T60" s="30">
        <v>93.027322404371574</v>
      </c>
      <c r="U60" s="81"/>
      <c r="V60" s="67" t="s">
        <v>55</v>
      </c>
      <c r="W60" s="59">
        <f t="shared" si="1"/>
        <v>0</v>
      </c>
      <c r="X60" s="59">
        <f t="shared" si="2"/>
        <v>0</v>
      </c>
      <c r="Y60" s="59">
        <f t="shared" si="3"/>
        <v>2</v>
      </c>
      <c r="Z60" s="59">
        <f t="shared" si="4"/>
        <v>0</v>
      </c>
    </row>
    <row r="61" spans="1:26" ht="40.5">
      <c r="A61" s="32" t="s">
        <v>69</v>
      </c>
      <c r="B61" s="25">
        <v>100</v>
      </c>
      <c r="C61" s="25">
        <v>85</v>
      </c>
      <c r="D61" s="25">
        <v>100</v>
      </c>
      <c r="E61" s="30">
        <v>93.8</v>
      </c>
      <c r="F61" s="81"/>
      <c r="G61" s="25">
        <v>91.297208538587853</v>
      </c>
      <c r="H61" s="25">
        <v>77.216748768472911</v>
      </c>
      <c r="I61" s="25">
        <v>16.666666666666668</v>
      </c>
      <c r="J61" s="30">
        <f t="shared" si="7"/>
        <v>67.00738916256158</v>
      </c>
      <c r="K61" s="81"/>
      <c r="L61" s="25">
        <v>91.3</v>
      </c>
      <c r="M61" s="25">
        <v>94.1</v>
      </c>
      <c r="N61" s="25">
        <v>0</v>
      </c>
      <c r="O61" s="30">
        <v>60.3</v>
      </c>
      <c r="P61" s="81"/>
      <c r="Q61" s="25">
        <v>93.442622950819683</v>
      </c>
      <c r="R61" s="25">
        <v>90.928961748633895</v>
      </c>
      <c r="S61" s="25">
        <v>100</v>
      </c>
      <c r="T61" s="30">
        <v>94.076502732240442</v>
      </c>
      <c r="U61" s="81"/>
      <c r="V61" s="67" t="s">
        <v>69</v>
      </c>
      <c r="W61" s="59">
        <f t="shared" si="1"/>
        <v>10</v>
      </c>
      <c r="X61" s="59">
        <f t="shared" si="2"/>
        <v>0</v>
      </c>
      <c r="Y61" s="59">
        <f t="shared" si="3"/>
        <v>10</v>
      </c>
      <c r="Z61" s="59">
        <f t="shared" si="4"/>
        <v>10</v>
      </c>
    </row>
    <row r="62" spans="1:26" ht="40.5">
      <c r="A62" s="34" t="s">
        <v>67</v>
      </c>
      <c r="B62" s="25">
        <v>100</v>
      </c>
      <c r="C62" s="25">
        <v>85</v>
      </c>
      <c r="D62" s="25">
        <v>100</v>
      </c>
      <c r="E62" s="30">
        <v>93.8</v>
      </c>
      <c r="F62" s="81"/>
      <c r="G62" s="25">
        <v>99.835796387520531</v>
      </c>
      <c r="H62" s="25">
        <v>79.950738916256157</v>
      </c>
      <c r="I62" s="25">
        <v>16.666666666666668</v>
      </c>
      <c r="J62" s="30">
        <f t="shared" si="7"/>
        <v>71.089490968801314</v>
      </c>
      <c r="K62" s="81"/>
      <c r="L62" s="25">
        <v>99.8</v>
      </c>
      <c r="M62" s="25">
        <v>95.1</v>
      </c>
      <c r="N62" s="25">
        <v>0</v>
      </c>
      <c r="O62" s="30">
        <v>63.2</v>
      </c>
      <c r="P62" s="81"/>
      <c r="Q62" s="25">
        <v>97.632058287795999</v>
      </c>
      <c r="R62" s="25">
        <v>92.377049180327901</v>
      </c>
      <c r="S62" s="25">
        <v>100</v>
      </c>
      <c r="T62" s="30">
        <v>96.122040072859761</v>
      </c>
      <c r="U62" s="81"/>
      <c r="V62" s="72" t="s">
        <v>67</v>
      </c>
      <c r="W62" s="59">
        <f t="shared" si="1"/>
        <v>0</v>
      </c>
      <c r="X62" s="59">
        <f t="shared" si="2"/>
        <v>0</v>
      </c>
      <c r="Y62" s="59">
        <f t="shared" si="3"/>
        <v>10</v>
      </c>
      <c r="Z62" s="59">
        <f t="shared" si="4"/>
        <v>10</v>
      </c>
    </row>
    <row r="63" spans="1:26" ht="40.5">
      <c r="A63" s="32" t="s">
        <v>68</v>
      </c>
      <c r="B63" s="25">
        <v>100</v>
      </c>
      <c r="C63" s="25">
        <v>100</v>
      </c>
      <c r="D63" s="25">
        <v>100</v>
      </c>
      <c r="E63" s="30">
        <f t="shared" ref="E63:E70" si="11">(B63*0.35)+(C63*0.35)+(D63*0.3)</f>
        <v>100</v>
      </c>
      <c r="F63" s="81"/>
      <c r="G63" s="25">
        <v>99.835796387520531</v>
      </c>
      <c r="H63" s="25">
        <v>79.778325123152712</v>
      </c>
      <c r="I63" s="25">
        <v>16.666666666666668</v>
      </c>
      <c r="J63" s="30">
        <f t="shared" si="7"/>
        <v>71.020525451559934</v>
      </c>
      <c r="K63" s="81"/>
      <c r="L63" s="25">
        <v>99.8</v>
      </c>
      <c r="M63" s="25">
        <v>98.5</v>
      </c>
      <c r="N63" s="25">
        <v>100</v>
      </c>
      <c r="O63" s="30">
        <v>99.4</v>
      </c>
      <c r="P63" s="81"/>
      <c r="Q63" s="25">
        <v>98.54280510018215</v>
      </c>
      <c r="R63" s="25">
        <v>94.371584699453507</v>
      </c>
      <c r="S63" s="25">
        <v>100</v>
      </c>
      <c r="T63" s="30">
        <v>97.238615664845156</v>
      </c>
      <c r="U63" s="81"/>
      <c r="V63" s="67" t="s">
        <v>68</v>
      </c>
      <c r="W63" s="59">
        <f t="shared" si="1"/>
        <v>0</v>
      </c>
      <c r="X63" s="59">
        <f t="shared" si="2"/>
        <v>0</v>
      </c>
      <c r="Y63" s="59">
        <f t="shared" si="3"/>
        <v>2</v>
      </c>
      <c r="Z63" s="59">
        <f t="shared" si="4"/>
        <v>0</v>
      </c>
    </row>
    <row r="64" spans="1:26" ht="27.75" thickBot="1">
      <c r="A64" s="44" t="s">
        <v>63</v>
      </c>
      <c r="B64" s="36">
        <v>100</v>
      </c>
      <c r="C64" s="36">
        <v>100</v>
      </c>
      <c r="D64" s="36">
        <v>100</v>
      </c>
      <c r="E64" s="37">
        <f t="shared" si="11"/>
        <v>100</v>
      </c>
      <c r="F64" s="81"/>
      <c r="G64" s="36">
        <v>100</v>
      </c>
      <c r="H64" s="36">
        <v>100</v>
      </c>
      <c r="I64" s="36">
        <v>100</v>
      </c>
      <c r="J64" s="37">
        <f t="shared" si="7"/>
        <v>100</v>
      </c>
      <c r="K64" s="81"/>
      <c r="L64" s="36">
        <v>100</v>
      </c>
      <c r="M64" s="36">
        <v>99</v>
      </c>
      <c r="N64" s="36">
        <v>100</v>
      </c>
      <c r="O64" s="37">
        <v>99.7</v>
      </c>
      <c r="P64" s="81"/>
      <c r="Q64" s="36">
        <v>97.267759562841533</v>
      </c>
      <c r="R64" s="36">
        <v>93.989071038251396</v>
      </c>
      <c r="S64" s="36">
        <v>100</v>
      </c>
      <c r="T64" s="37">
        <v>96.639344262295097</v>
      </c>
      <c r="U64" s="81"/>
      <c r="V64" s="73" t="s">
        <v>63</v>
      </c>
      <c r="W64" s="59">
        <f t="shared" si="1"/>
        <v>0</v>
      </c>
      <c r="X64" s="59">
        <f t="shared" si="2"/>
        <v>0</v>
      </c>
      <c r="Y64" s="59">
        <f t="shared" si="3"/>
        <v>2</v>
      </c>
      <c r="Z64" s="59">
        <f t="shared" si="4"/>
        <v>0</v>
      </c>
    </row>
    <row r="65" spans="1:26" ht="16.5" thickBot="1">
      <c r="A65" s="41" t="s">
        <v>7</v>
      </c>
      <c r="B65" s="42">
        <f>SUM(B66:B71)/6</f>
        <v>100</v>
      </c>
      <c r="C65" s="42">
        <f t="shared" ref="C65:E65" si="12">SUM(C66:C71)/6</f>
        <v>98.333333333333329</v>
      </c>
      <c r="D65" s="42">
        <f t="shared" si="12"/>
        <v>99.666666666666671</v>
      </c>
      <c r="E65" s="42">
        <f t="shared" si="12"/>
        <v>99.5</v>
      </c>
      <c r="F65" s="81"/>
      <c r="G65" s="42">
        <v>72.569999999999993</v>
      </c>
      <c r="H65" s="42">
        <f t="shared" ref="H65:J65" si="13">SUM(H66:H71)/6</f>
        <v>92.567808178526931</v>
      </c>
      <c r="I65" s="42">
        <f t="shared" si="13"/>
        <v>100</v>
      </c>
      <c r="J65" s="43">
        <f t="shared" si="13"/>
        <v>88.47175236248772</v>
      </c>
      <c r="K65" s="81"/>
      <c r="L65" s="42">
        <v>99.1</v>
      </c>
      <c r="M65" s="42">
        <v>99.5</v>
      </c>
      <c r="N65" s="42">
        <v>100</v>
      </c>
      <c r="O65" s="43">
        <v>99.5</v>
      </c>
      <c r="P65" s="81"/>
      <c r="Q65" s="42">
        <v>97.293593246462081</v>
      </c>
      <c r="R65" s="42">
        <v>92.941230559058397</v>
      </c>
      <c r="S65" s="42">
        <v>100</v>
      </c>
      <c r="T65" s="43">
        <v>96.229249859885087</v>
      </c>
      <c r="U65" s="81"/>
      <c r="V65" s="74" t="s">
        <v>7</v>
      </c>
      <c r="W65" s="64">
        <f t="shared" si="1"/>
        <v>0</v>
      </c>
      <c r="X65" s="64">
        <f t="shared" si="2"/>
        <v>0</v>
      </c>
      <c r="Y65" s="64">
        <f t="shared" si="3"/>
        <v>2</v>
      </c>
      <c r="Z65" s="64">
        <f t="shared" si="4"/>
        <v>0</v>
      </c>
    </row>
    <row r="66" spans="1:26" ht="40.5">
      <c r="A66" s="38" t="s">
        <v>49</v>
      </c>
      <c r="B66" s="39">
        <v>100</v>
      </c>
      <c r="C66" s="39">
        <v>100</v>
      </c>
      <c r="D66" s="39">
        <v>100</v>
      </c>
      <c r="E66" s="40">
        <f t="shared" si="11"/>
        <v>100</v>
      </c>
      <c r="F66" s="81"/>
      <c r="G66" s="39">
        <v>94.779116465863453</v>
      </c>
      <c r="H66" s="39">
        <v>98.433734939759034</v>
      </c>
      <c r="I66" s="39">
        <v>100</v>
      </c>
      <c r="J66" s="40">
        <f t="shared" si="7"/>
        <v>97.546184738955816</v>
      </c>
      <c r="K66" s="81"/>
      <c r="L66" s="39">
        <v>98.4</v>
      </c>
      <c r="M66" s="39">
        <v>100</v>
      </c>
      <c r="N66" s="39">
        <v>100</v>
      </c>
      <c r="O66" s="40">
        <v>99.5</v>
      </c>
      <c r="P66" s="81"/>
      <c r="Q66" s="39">
        <v>98.557692307692307</v>
      </c>
      <c r="R66" s="39">
        <v>94.567307692307693</v>
      </c>
      <c r="S66" s="39">
        <v>100</v>
      </c>
      <c r="T66" s="40">
        <v>97.322115384615387</v>
      </c>
      <c r="U66" s="81"/>
      <c r="V66" s="75" t="s">
        <v>49</v>
      </c>
      <c r="W66" s="59">
        <f t="shared" si="1"/>
        <v>10</v>
      </c>
      <c r="X66" s="59">
        <f t="shared" si="2"/>
        <v>0</v>
      </c>
      <c r="Y66" s="59">
        <f t="shared" si="3"/>
        <v>2</v>
      </c>
      <c r="Z66" s="59">
        <f t="shared" si="4"/>
        <v>0</v>
      </c>
    </row>
    <row r="67" spans="1:26" ht="40.5">
      <c r="A67" s="34" t="s">
        <v>50</v>
      </c>
      <c r="B67" s="25">
        <v>100</v>
      </c>
      <c r="C67" s="25">
        <v>100</v>
      </c>
      <c r="D67" s="25">
        <v>100</v>
      </c>
      <c r="E67" s="40">
        <f t="shared" si="11"/>
        <v>100</v>
      </c>
      <c r="F67" s="81"/>
      <c r="G67" s="25">
        <v>96.787148594377513</v>
      </c>
      <c r="H67" s="25">
        <v>99.036144578313255</v>
      </c>
      <c r="I67" s="25">
        <v>100</v>
      </c>
      <c r="J67" s="30">
        <f t="shared" si="7"/>
        <v>98.489959839357425</v>
      </c>
      <c r="K67" s="81"/>
      <c r="L67" s="25">
        <v>98</v>
      </c>
      <c r="M67" s="25">
        <v>100</v>
      </c>
      <c r="N67" s="25">
        <v>100</v>
      </c>
      <c r="O67" s="30">
        <v>99.4</v>
      </c>
      <c r="P67" s="81"/>
      <c r="Q67" s="25">
        <v>98.076923076923066</v>
      </c>
      <c r="R67" s="25">
        <v>93.918269230769198</v>
      </c>
      <c r="S67" s="25">
        <v>100</v>
      </c>
      <c r="T67" s="30">
        <v>96.894230769230745</v>
      </c>
      <c r="U67" s="81"/>
      <c r="V67" s="72" t="s">
        <v>50</v>
      </c>
      <c r="W67" s="59">
        <f t="shared" si="1"/>
        <v>10</v>
      </c>
      <c r="X67" s="59">
        <f t="shared" si="2"/>
        <v>0</v>
      </c>
      <c r="Y67" s="59">
        <f t="shared" si="3"/>
        <v>2</v>
      </c>
      <c r="Z67" s="59">
        <f t="shared" si="4"/>
        <v>0</v>
      </c>
    </row>
    <row r="68" spans="1:26" ht="54">
      <c r="A68" s="34" t="s">
        <v>52</v>
      </c>
      <c r="B68" s="25">
        <v>100</v>
      </c>
      <c r="C68" s="25">
        <v>90</v>
      </c>
      <c r="D68" s="25">
        <v>100</v>
      </c>
      <c r="E68" s="30">
        <v>97.5</v>
      </c>
      <c r="F68" s="81"/>
      <c r="G68" s="25">
        <v>47.947454844006572</v>
      </c>
      <c r="H68" s="25">
        <v>84.384236453201964</v>
      </c>
      <c r="I68" s="25">
        <v>100</v>
      </c>
      <c r="J68" s="30">
        <f t="shared" si="7"/>
        <v>75.535303776683094</v>
      </c>
      <c r="K68" s="81"/>
      <c r="L68" s="25">
        <v>99.7</v>
      </c>
      <c r="M68" s="25">
        <v>99.5</v>
      </c>
      <c r="N68" s="25">
        <v>100</v>
      </c>
      <c r="O68" s="30">
        <v>99.7</v>
      </c>
      <c r="P68" s="81"/>
      <c r="Q68" s="25">
        <v>97.0856102003643</v>
      </c>
      <c r="R68" s="25">
        <v>92.786885245901601</v>
      </c>
      <c r="S68" s="25">
        <v>100</v>
      </c>
      <c r="T68" s="30">
        <v>96.094717668488144</v>
      </c>
      <c r="U68" s="81"/>
      <c r="V68" s="72" t="s">
        <v>52</v>
      </c>
      <c r="W68" s="59">
        <f t="shared" si="1"/>
        <v>0</v>
      </c>
      <c r="X68" s="59">
        <f t="shared" si="2"/>
        <v>0</v>
      </c>
      <c r="Y68" s="59">
        <f t="shared" si="3"/>
        <v>2</v>
      </c>
      <c r="Z68" s="59">
        <f t="shared" si="4"/>
        <v>0</v>
      </c>
    </row>
    <row r="69" spans="1:26" ht="40.5">
      <c r="A69" s="34" t="s">
        <v>53</v>
      </c>
      <c r="B69" s="25">
        <v>100</v>
      </c>
      <c r="C69" s="25">
        <v>100</v>
      </c>
      <c r="D69" s="25">
        <v>100</v>
      </c>
      <c r="E69" s="30">
        <f t="shared" si="11"/>
        <v>100</v>
      </c>
      <c r="F69" s="81"/>
      <c r="G69" s="25">
        <v>54.515599343185549</v>
      </c>
      <c r="H69" s="25">
        <v>86.354679802955673</v>
      </c>
      <c r="I69" s="25">
        <v>100</v>
      </c>
      <c r="J69" s="30">
        <f t="shared" si="7"/>
        <v>78.622331691297205</v>
      </c>
      <c r="K69" s="81"/>
      <c r="L69" s="25">
        <v>100</v>
      </c>
      <c r="M69" s="25">
        <v>100</v>
      </c>
      <c r="N69" s="25">
        <v>100</v>
      </c>
      <c r="O69" s="30">
        <v>100</v>
      </c>
      <c r="P69" s="81"/>
      <c r="Q69" s="25">
        <v>97.0856102003643</v>
      </c>
      <c r="R69" s="25">
        <v>92.786885245901601</v>
      </c>
      <c r="S69" s="25">
        <v>100</v>
      </c>
      <c r="T69" s="30">
        <v>96.094717668488144</v>
      </c>
      <c r="U69" s="81"/>
      <c r="V69" s="72" t="s">
        <v>53</v>
      </c>
      <c r="W69" s="59">
        <f t="shared" si="1"/>
        <v>0</v>
      </c>
      <c r="X69" s="59">
        <f t="shared" si="2"/>
        <v>0</v>
      </c>
      <c r="Y69" s="59">
        <f t="shared" si="3"/>
        <v>2</v>
      </c>
      <c r="Z69" s="59">
        <f t="shared" si="4"/>
        <v>0</v>
      </c>
    </row>
    <row r="70" spans="1:26" ht="40.5">
      <c r="A70" s="34" t="s">
        <v>54</v>
      </c>
      <c r="B70" s="25">
        <v>100</v>
      </c>
      <c r="C70" s="25">
        <v>100</v>
      </c>
      <c r="D70" s="25">
        <v>100</v>
      </c>
      <c r="E70" s="30">
        <f t="shared" si="11"/>
        <v>100</v>
      </c>
      <c r="F70" s="81"/>
      <c r="G70" s="25">
        <v>71.756978653530382</v>
      </c>
      <c r="H70" s="25">
        <v>91.354679802955673</v>
      </c>
      <c r="I70" s="25">
        <v>100</v>
      </c>
      <c r="J70" s="30">
        <f t="shared" si="7"/>
        <v>86.656814449917903</v>
      </c>
      <c r="K70" s="81"/>
      <c r="L70" s="25">
        <v>100</v>
      </c>
      <c r="M70" s="25">
        <v>98.5</v>
      </c>
      <c r="N70" s="25">
        <v>100</v>
      </c>
      <c r="O70" s="30">
        <v>99.5</v>
      </c>
      <c r="P70" s="81"/>
      <c r="Q70" s="25">
        <v>98.724954462659369</v>
      </c>
      <c r="R70" s="25">
        <v>93.852459016393396</v>
      </c>
      <c r="S70" s="25">
        <v>100</v>
      </c>
      <c r="T70" s="30">
        <v>97.09471766848813</v>
      </c>
      <c r="U70" s="81"/>
      <c r="V70" s="72" t="s">
        <v>54</v>
      </c>
      <c r="W70" s="59">
        <f t="shared" si="1"/>
        <v>0</v>
      </c>
      <c r="X70" s="59">
        <f t="shared" si="2"/>
        <v>0</v>
      </c>
      <c r="Y70" s="59">
        <f t="shared" si="3"/>
        <v>2</v>
      </c>
      <c r="Z70" s="59">
        <f t="shared" si="4"/>
        <v>0</v>
      </c>
    </row>
    <row r="71" spans="1:26" ht="41.25" thickBot="1">
      <c r="A71" s="35" t="s">
        <v>51</v>
      </c>
      <c r="B71" s="36">
        <v>100</v>
      </c>
      <c r="C71" s="36">
        <v>100</v>
      </c>
      <c r="D71" s="36">
        <v>98</v>
      </c>
      <c r="E71" s="37">
        <v>99.5</v>
      </c>
      <c r="F71" s="81"/>
      <c r="G71" s="36">
        <v>87.550200803212846</v>
      </c>
      <c r="H71" s="36">
        <v>95.843373493975889</v>
      </c>
      <c r="I71" s="36">
        <v>100</v>
      </c>
      <c r="J71" s="37">
        <f t="shared" ref="J71" si="14">(G71*0.35)+(H71*0.4)+(I71*0.25)</f>
        <v>93.97991967871485</v>
      </c>
      <c r="K71" s="81"/>
      <c r="L71" s="36">
        <v>98.4</v>
      </c>
      <c r="M71" s="36">
        <v>98.8</v>
      </c>
      <c r="N71" s="36">
        <v>100</v>
      </c>
      <c r="O71" s="37">
        <v>99.1</v>
      </c>
      <c r="P71" s="81"/>
      <c r="Q71" s="36">
        <v>94.230769230769226</v>
      </c>
      <c r="R71" s="36">
        <v>89.735576923076906</v>
      </c>
      <c r="S71" s="36">
        <v>100</v>
      </c>
      <c r="T71" s="37">
        <v>93.875</v>
      </c>
      <c r="U71" s="81"/>
      <c r="V71" s="76" t="s">
        <v>51</v>
      </c>
      <c r="W71" s="59">
        <f t="shared" si="1"/>
        <v>0</v>
      </c>
      <c r="X71" s="59">
        <f t="shared" si="2"/>
        <v>0</v>
      </c>
      <c r="Y71" s="59">
        <f t="shared" si="3"/>
        <v>2</v>
      </c>
      <c r="Z71" s="59">
        <f t="shared" si="4"/>
        <v>0</v>
      </c>
    </row>
    <row r="74" spans="1:26">
      <c r="A74" s="97"/>
      <c r="B74" s="97"/>
      <c r="C74" s="97"/>
      <c r="D74" s="97"/>
      <c r="E74" s="97"/>
    </row>
  </sheetData>
  <mergeCells count="2">
    <mergeCell ref="A74:E74"/>
    <mergeCell ref="V2:Z3"/>
  </mergeCells>
  <conditionalFormatting sqref="G6:J71">
    <cfRule type="cellIs" dxfId="11" priority="60" stopIfTrue="1" operator="greaterThanOrEqual">
      <formula>95</formula>
    </cfRule>
    <cfRule type="cellIs" dxfId="10" priority="61" stopIfTrue="1" operator="between">
      <formula>95</formula>
      <formula>80.01</formula>
    </cfRule>
    <cfRule type="cellIs" dxfId="9" priority="62" stopIfTrue="1" operator="lessThanOrEqual">
      <formula>80</formula>
    </cfRule>
  </conditionalFormatting>
  <conditionalFormatting sqref="B6:E71">
    <cfRule type="cellIs" dxfId="8" priority="56" stopIfTrue="1" operator="greaterThanOrEqual">
      <formula>95</formula>
    </cfRule>
    <cfRule type="cellIs" dxfId="7" priority="57" stopIfTrue="1" operator="between">
      <formula>95</formula>
      <formula>80.01</formula>
    </cfRule>
    <cfRule type="cellIs" dxfId="6" priority="58" stopIfTrue="1" operator="lessThanOrEqual">
      <formula>80</formula>
    </cfRule>
  </conditionalFormatting>
  <conditionalFormatting sqref="Q6:T71">
    <cfRule type="cellIs" dxfId="5" priority="35" stopIfTrue="1" operator="greaterThanOrEqual">
      <formula>95</formula>
    </cfRule>
    <cfRule type="cellIs" dxfId="4" priority="36" stopIfTrue="1" operator="between">
      <formula>95</formula>
      <formula>80.01</formula>
    </cfRule>
    <cfRule type="cellIs" dxfId="3" priority="37" stopIfTrue="1" operator="lessThanOrEqual">
      <formula>80</formula>
    </cfRule>
  </conditionalFormatting>
  <conditionalFormatting sqref="L6:O71">
    <cfRule type="cellIs" dxfId="2" priority="32" stopIfTrue="1" operator="greaterThanOrEqual">
      <formula>95</formula>
    </cfRule>
    <cfRule type="cellIs" dxfId="1" priority="33" stopIfTrue="1" operator="between">
      <formula>95</formula>
      <formula>80.01</formula>
    </cfRule>
    <cfRule type="cellIs" dxfId="0" priority="34" stopIfTrue="1" operator="lessThanOrEqual">
      <formula>80</formula>
    </cfRule>
  </conditionalFormatting>
  <pageMargins left="0.7" right="0.7" top="0.75" bottom="0.75" header="0.3" footer="0.3"/>
  <pageSetup orientation="portrait" horizont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5" id="{AFDA4B3D-1B44-45CD-AC1A-5EF11EEC87F9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W27:Z38 X8:Z26</xm:sqref>
        </x14:conditionalFormatting>
        <x14:conditionalFormatting xmlns:xm="http://schemas.microsoft.com/office/excel/2006/main">
          <x14:cfRule type="iconSet" priority="49" id="{23A7BE24-B8B7-440F-B09F-3BFFAC32362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W40:Z45</xm:sqref>
        </x14:conditionalFormatting>
        <x14:conditionalFormatting xmlns:xm="http://schemas.microsoft.com/office/excel/2006/main">
          <x14:cfRule type="iconSet" priority="48" id="{6EF784B3-0AAC-4E79-BA84-3E4A296E6DF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W39</xm:sqref>
        </x14:conditionalFormatting>
        <x14:conditionalFormatting xmlns:xm="http://schemas.microsoft.com/office/excel/2006/main">
          <x14:cfRule type="iconSet" priority="47" id="{E2C518D9-3237-4614-A870-8BF475A8288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X39</xm:sqref>
        </x14:conditionalFormatting>
        <x14:conditionalFormatting xmlns:xm="http://schemas.microsoft.com/office/excel/2006/main">
          <x14:cfRule type="iconSet" priority="46" id="{E50E2BB9-41F7-499B-BD36-6F12892CE4F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Y39</xm:sqref>
        </x14:conditionalFormatting>
        <x14:conditionalFormatting xmlns:xm="http://schemas.microsoft.com/office/excel/2006/main">
          <x14:cfRule type="iconSet" priority="45" id="{AFB0221A-2464-42A1-84E4-289F9CEB9BA4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Z39</xm:sqref>
        </x14:conditionalFormatting>
        <x14:conditionalFormatting xmlns:xm="http://schemas.microsoft.com/office/excel/2006/main">
          <x14:cfRule type="iconSet" priority="44" id="{90D02DA0-3BA3-446A-AC62-6F6B2EEC2669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W47:Z56</xm:sqref>
        </x14:conditionalFormatting>
        <x14:conditionalFormatting xmlns:xm="http://schemas.microsoft.com/office/excel/2006/main">
          <x14:cfRule type="iconSet" priority="43" id="{72C684E1-4F80-41AD-8F3F-B21906AE976F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W46:Z46</xm:sqref>
        </x14:conditionalFormatting>
        <x14:conditionalFormatting xmlns:xm="http://schemas.microsoft.com/office/excel/2006/main">
          <x14:cfRule type="iconSet" priority="42" id="{8E1BA35D-555A-41E4-A32C-803FA055E13E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W57:Z57</xm:sqref>
        </x14:conditionalFormatting>
        <x14:conditionalFormatting xmlns:xm="http://schemas.microsoft.com/office/excel/2006/main">
          <x14:cfRule type="iconSet" priority="41" id="{85F603E7-B13A-48F0-97EC-054BC745C0D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W58:Z64</xm:sqref>
        </x14:conditionalFormatting>
        <x14:conditionalFormatting xmlns:xm="http://schemas.microsoft.com/office/excel/2006/main">
          <x14:cfRule type="iconSet" priority="40" id="{FA50B222-0E91-4822-9AEE-AD52EE61AC7E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W66:Z70 X71:Z71</xm:sqref>
        </x14:conditionalFormatting>
        <x14:conditionalFormatting xmlns:xm="http://schemas.microsoft.com/office/excel/2006/main">
          <x14:cfRule type="iconSet" priority="39" id="{30586372-DCBA-4B97-BD95-505E5835F2F9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W65:Z65</xm:sqref>
        </x14:conditionalFormatting>
        <x14:conditionalFormatting xmlns:xm="http://schemas.microsoft.com/office/excel/2006/main">
          <x14:cfRule type="iconSet" priority="29" id="{E2D39166-A845-402A-BA09-5764B7F2269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W7:Z7</xm:sqref>
        </x14:conditionalFormatting>
        <x14:conditionalFormatting xmlns:xm="http://schemas.microsoft.com/office/excel/2006/main">
          <x14:cfRule type="iconSet" priority="27" id="{C8AFA19F-DDDD-48BC-ADFC-8B4A25A4B09A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W8</xm:sqref>
        </x14:conditionalFormatting>
        <x14:conditionalFormatting xmlns:xm="http://schemas.microsoft.com/office/excel/2006/main">
          <x14:cfRule type="iconSet" priority="26" id="{D3F87B7F-85AD-45A3-B5C4-CB9ED91AED8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W9</xm:sqref>
        </x14:conditionalFormatting>
        <x14:conditionalFormatting xmlns:xm="http://schemas.microsoft.com/office/excel/2006/main">
          <x14:cfRule type="iconSet" priority="25" id="{9D78D784-D3C4-4E37-AC88-692A6B76E6C5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W10</xm:sqref>
        </x14:conditionalFormatting>
        <x14:conditionalFormatting xmlns:xm="http://schemas.microsoft.com/office/excel/2006/main">
          <x14:cfRule type="iconSet" priority="24" id="{48408A13-4D43-4EB9-9E63-0021E9B06BCA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W11</xm:sqref>
        </x14:conditionalFormatting>
        <x14:conditionalFormatting xmlns:xm="http://schemas.microsoft.com/office/excel/2006/main">
          <x14:cfRule type="iconSet" priority="23" id="{021613C3-CCA1-4984-A2E5-77682F8CC33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W12</xm:sqref>
        </x14:conditionalFormatting>
        <x14:conditionalFormatting xmlns:xm="http://schemas.microsoft.com/office/excel/2006/main">
          <x14:cfRule type="iconSet" priority="22" id="{CF82257D-5BF3-4BBC-ABC7-2F4157C2E512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W13</xm:sqref>
        </x14:conditionalFormatting>
        <x14:conditionalFormatting xmlns:xm="http://schemas.microsoft.com/office/excel/2006/main">
          <x14:cfRule type="iconSet" priority="21" id="{63267B25-4A8A-4173-BB2D-7737CA0DA61A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20" id="{4B5600D2-8C27-43D5-BA42-FB366169744E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W14</xm:sqref>
        </x14:conditionalFormatting>
        <x14:conditionalFormatting xmlns:xm="http://schemas.microsoft.com/office/excel/2006/main">
          <x14:cfRule type="iconSet" priority="19" id="{D1646498-8FD1-4041-8F1F-124114194F58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W15</xm:sqref>
        </x14:conditionalFormatting>
        <x14:conditionalFormatting xmlns:xm="http://schemas.microsoft.com/office/excel/2006/main">
          <x14:cfRule type="iconSet" priority="18" id="{5AB0B606-6071-4A0F-B961-98051A32944B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W16</xm:sqref>
        </x14:conditionalFormatting>
        <x14:conditionalFormatting xmlns:xm="http://schemas.microsoft.com/office/excel/2006/main">
          <x14:cfRule type="iconSet" priority="17" id="{8F6052CD-E74B-439F-B990-9488573DE822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W17</xm:sqref>
        </x14:conditionalFormatting>
        <x14:conditionalFormatting xmlns:xm="http://schemas.microsoft.com/office/excel/2006/main">
          <x14:cfRule type="iconSet" priority="16" id="{87DC8479-F3D1-40ED-9101-6D3F4793C97D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W18</xm:sqref>
        </x14:conditionalFormatting>
        <x14:conditionalFormatting xmlns:xm="http://schemas.microsoft.com/office/excel/2006/main">
          <x14:cfRule type="iconSet" priority="15" id="{B55CDFBB-937D-424F-BA04-0F5E4297714F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W19</xm:sqref>
        </x14:conditionalFormatting>
        <x14:conditionalFormatting xmlns:xm="http://schemas.microsoft.com/office/excel/2006/main">
          <x14:cfRule type="iconSet" priority="14" id="{90B8F668-7BF6-4E44-86AF-01660D46773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W20</xm:sqref>
        </x14:conditionalFormatting>
        <x14:conditionalFormatting xmlns:xm="http://schemas.microsoft.com/office/excel/2006/main">
          <x14:cfRule type="iconSet" priority="13" id="{CEF262D6-5A93-4D6F-B956-9A828AFA736F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W21</xm:sqref>
        </x14:conditionalFormatting>
        <x14:conditionalFormatting xmlns:xm="http://schemas.microsoft.com/office/excel/2006/main">
          <x14:cfRule type="iconSet" priority="12" id="{3EA2BA50-E6BE-40E2-971A-679155BEDC9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W22</xm:sqref>
        </x14:conditionalFormatting>
        <x14:conditionalFormatting xmlns:xm="http://schemas.microsoft.com/office/excel/2006/main">
          <x14:cfRule type="iconSet" priority="11" id="{80071169-C0EA-4152-A0EE-E0524EA93EA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W23</xm:sqref>
        </x14:conditionalFormatting>
        <x14:conditionalFormatting xmlns:xm="http://schemas.microsoft.com/office/excel/2006/main">
          <x14:cfRule type="iconSet" priority="10" id="{76A797B6-2506-47F7-9CE1-01123A577C24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W24</xm:sqref>
        </x14:conditionalFormatting>
        <x14:conditionalFormatting xmlns:xm="http://schemas.microsoft.com/office/excel/2006/main">
          <x14:cfRule type="iconSet" priority="9" id="{DBB348D3-ABA3-4E8E-89DE-5FEB8850ACC3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W25</xm:sqref>
        </x14:conditionalFormatting>
        <x14:conditionalFormatting xmlns:xm="http://schemas.microsoft.com/office/excel/2006/main">
          <x14:cfRule type="iconSet" priority="8" id="{445BCD0B-6574-4A7E-A8D7-2E02B4DC0908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W26</xm:sqref>
        </x14:conditionalFormatting>
        <x14:conditionalFormatting xmlns:xm="http://schemas.microsoft.com/office/excel/2006/main">
          <x14:cfRule type="iconSet" priority="7" id="{A591BBE3-025E-4D61-80AB-28BA31D59A4E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W6</xm:sqref>
        </x14:conditionalFormatting>
        <x14:conditionalFormatting xmlns:xm="http://schemas.microsoft.com/office/excel/2006/main">
          <x14:cfRule type="iconSet" priority="3" id="{54530432-82BD-443F-BF82-02660764B383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X6</xm:sqref>
        </x14:conditionalFormatting>
        <x14:conditionalFormatting xmlns:xm="http://schemas.microsoft.com/office/excel/2006/main">
          <x14:cfRule type="iconSet" priority="2" id="{8409E9E8-D83A-4DCF-9AC8-4A43FB79226B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Y6</xm:sqref>
        </x14:conditionalFormatting>
        <x14:conditionalFormatting xmlns:xm="http://schemas.microsoft.com/office/excel/2006/main">
          <x14:cfRule type="iconSet" priority="1" id="{31EDAB50-92BA-4506-9EC8-22601CD91A66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Z6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SEMAFORO UFED</vt:lpstr>
      <vt:lpstr>SEMAFORO EF</vt:lpstr>
      <vt:lpstr>Indice de Calidad 1er.Sem.2022</vt:lpstr>
      <vt:lpstr>Historico</vt:lpstr>
      <vt:lpstr>'SEMAFORO EF'!Área_de_impresión</vt:lpstr>
      <vt:lpstr>'SEMAFORO EF'!Títulos_a_imprimir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AdminSALUD</cp:lastModifiedBy>
  <cp:lastPrinted>2021-06-11T16:28:10Z</cp:lastPrinted>
  <dcterms:created xsi:type="dcterms:W3CDTF">2005-05-26T17:18:57Z</dcterms:created>
  <dcterms:modified xsi:type="dcterms:W3CDTF">2022-12-16T19:36:18Z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69e4aa04-4624-47b2-bfd4-ebd32a72c056</vt:lpwstr>
  </property>
</Properties>
</file>