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UBDIRECCION\SINERHIAS\CIERRES_ESTADISTICOS\2022 - Anual\SEMAFORO\"/>
    </mc:Choice>
  </mc:AlternateContent>
  <bookViews>
    <workbookView xWindow="930" yWindow="0" windowWidth="27870" windowHeight="12885" activeTab="1"/>
  </bookViews>
  <sheets>
    <sheet name="Indice de Calidad Anual 2022" sheetId="2" r:id="rId1"/>
    <sheet name="Historico" sheetId="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1" i="3" l="1"/>
  <c r="AD71" i="3"/>
  <c r="AC71" i="3"/>
  <c r="AB71" i="3"/>
  <c r="J71" i="3"/>
  <c r="AE70" i="3"/>
  <c r="AD70" i="3"/>
  <c r="AC70" i="3"/>
  <c r="AB70" i="3"/>
  <c r="J70" i="3"/>
  <c r="E70" i="3"/>
  <c r="AE69" i="3"/>
  <c r="AD69" i="3"/>
  <c r="AC69" i="3"/>
  <c r="AB69" i="3"/>
  <c r="J69" i="3"/>
  <c r="E69" i="3"/>
  <c r="AE68" i="3"/>
  <c r="AD68" i="3"/>
  <c r="AC68" i="3"/>
  <c r="AB68" i="3"/>
  <c r="J68" i="3"/>
  <c r="AE67" i="3"/>
  <c r="AD67" i="3"/>
  <c r="AC67" i="3"/>
  <c r="AB67" i="3"/>
  <c r="J67" i="3"/>
  <c r="E67" i="3"/>
  <c r="E65" i="3" s="1"/>
  <c r="AE66" i="3"/>
  <c r="AD66" i="3"/>
  <c r="AC66" i="3"/>
  <c r="AB66" i="3"/>
  <c r="J66" i="3"/>
  <c r="E66" i="3"/>
  <c r="AE65" i="3"/>
  <c r="AD65" i="3"/>
  <c r="AC65" i="3"/>
  <c r="AB65" i="3"/>
  <c r="I65" i="3"/>
  <c r="H65" i="3"/>
  <c r="J65" i="3" s="1"/>
  <c r="D65" i="3"/>
  <c r="C65" i="3"/>
  <c r="B65" i="3"/>
  <c r="AE64" i="3"/>
  <c r="AD64" i="3"/>
  <c r="AC64" i="3"/>
  <c r="AB64" i="3"/>
  <c r="J64" i="3"/>
  <c r="E64" i="3"/>
  <c r="AE63" i="3"/>
  <c r="AD63" i="3"/>
  <c r="AC63" i="3"/>
  <c r="AB63" i="3"/>
  <c r="J63" i="3"/>
  <c r="E63" i="3"/>
  <c r="AE62" i="3"/>
  <c r="AD62" i="3"/>
  <c r="AC62" i="3"/>
  <c r="AB62" i="3"/>
  <c r="J62" i="3"/>
  <c r="AE61" i="3"/>
  <c r="AD61" i="3"/>
  <c r="AC61" i="3"/>
  <c r="AB61" i="3"/>
  <c r="J61" i="3"/>
  <c r="AE60" i="3"/>
  <c r="AD60" i="3"/>
  <c r="AC60" i="3"/>
  <c r="AB60" i="3"/>
  <c r="J60" i="3"/>
  <c r="AE59" i="3"/>
  <c r="AD59" i="3"/>
  <c r="AC59" i="3"/>
  <c r="AB59" i="3"/>
  <c r="J59" i="3"/>
  <c r="AE58" i="3"/>
  <c r="AD58" i="3"/>
  <c r="AC58" i="3"/>
  <c r="AB58" i="3"/>
  <c r="J58" i="3"/>
  <c r="AE57" i="3"/>
  <c r="AD57" i="3"/>
  <c r="AC57" i="3"/>
  <c r="AB57" i="3"/>
  <c r="I57" i="3"/>
  <c r="H57" i="3"/>
  <c r="J57" i="3" s="1"/>
  <c r="E57" i="3"/>
  <c r="D57" i="3"/>
  <c r="C57" i="3"/>
  <c r="AE56" i="3"/>
  <c r="AD56" i="3"/>
  <c r="AC56" i="3"/>
  <c r="AB56" i="3"/>
  <c r="J56" i="3"/>
  <c r="AE55" i="3"/>
  <c r="AD55" i="3"/>
  <c r="AC55" i="3"/>
  <c r="AB55" i="3"/>
  <c r="J55" i="3"/>
  <c r="AE54" i="3"/>
  <c r="AD54" i="3"/>
  <c r="AC54" i="3"/>
  <c r="AB54" i="3"/>
  <c r="J54" i="3"/>
  <c r="AE53" i="3"/>
  <c r="AD53" i="3"/>
  <c r="AC53" i="3"/>
  <c r="AB53" i="3"/>
  <c r="J53" i="3"/>
  <c r="AE52" i="3"/>
  <c r="AD52" i="3"/>
  <c r="AC52" i="3"/>
  <c r="AB52" i="3"/>
  <c r="J52" i="3"/>
  <c r="AE51" i="3"/>
  <c r="AD51" i="3"/>
  <c r="AC51" i="3"/>
  <c r="AB51" i="3"/>
  <c r="J51" i="3"/>
  <c r="AE50" i="3"/>
  <c r="AD50" i="3"/>
  <c r="AC50" i="3"/>
  <c r="AB50" i="3"/>
  <c r="J50" i="3"/>
  <c r="AE49" i="3"/>
  <c r="AD49" i="3"/>
  <c r="AC49" i="3"/>
  <c r="AB49" i="3"/>
  <c r="J49" i="3"/>
  <c r="AE48" i="3"/>
  <c r="AD48" i="3"/>
  <c r="AC48" i="3"/>
  <c r="AB48" i="3"/>
  <c r="J48" i="3"/>
  <c r="AE47" i="3"/>
  <c r="AD47" i="3"/>
  <c r="AC47" i="3"/>
  <c r="AB47" i="3"/>
  <c r="J47" i="3"/>
  <c r="AE46" i="3"/>
  <c r="AD46" i="3"/>
  <c r="AC46" i="3"/>
  <c r="AB46" i="3"/>
  <c r="I46" i="3"/>
  <c r="H46" i="3"/>
  <c r="J46" i="3" s="1"/>
  <c r="E46" i="3"/>
  <c r="D46" i="3"/>
  <c r="C46" i="3"/>
  <c r="AE45" i="3"/>
  <c r="AD45" i="3"/>
  <c r="AC45" i="3"/>
  <c r="AB45" i="3"/>
  <c r="J45" i="3"/>
  <c r="AE44" i="3"/>
  <c r="AD44" i="3"/>
  <c r="AC44" i="3"/>
  <c r="AB44" i="3"/>
  <c r="J44" i="3"/>
  <c r="AE43" i="3"/>
  <c r="AD43" i="3"/>
  <c r="AC43" i="3"/>
  <c r="AB43" i="3"/>
  <c r="J43" i="3"/>
  <c r="AE42" i="3"/>
  <c r="AD42" i="3"/>
  <c r="AC42" i="3"/>
  <c r="AB42" i="3"/>
  <c r="J42" i="3"/>
  <c r="AE41" i="3"/>
  <c r="AD41" i="3"/>
  <c r="AC41" i="3"/>
  <c r="AB41" i="3"/>
  <c r="J41" i="3"/>
  <c r="AE40" i="3"/>
  <c r="AD40" i="3"/>
  <c r="AC40" i="3"/>
  <c r="AB40" i="3"/>
  <c r="J40" i="3"/>
  <c r="AE39" i="3"/>
  <c r="AD39" i="3"/>
  <c r="AC39" i="3"/>
  <c r="AB39" i="3"/>
  <c r="I39" i="3"/>
  <c r="H39" i="3"/>
  <c r="J39" i="3" s="1"/>
  <c r="E39" i="3"/>
  <c r="D39" i="3"/>
  <c r="C39" i="3"/>
  <c r="B39" i="3"/>
  <c r="AE38" i="3"/>
  <c r="AD38" i="3"/>
  <c r="AC38" i="3"/>
  <c r="AB38" i="3"/>
  <c r="AE37" i="3"/>
  <c r="AD37" i="3"/>
  <c r="AC37" i="3"/>
  <c r="AB37" i="3"/>
  <c r="AE36" i="3"/>
  <c r="AD36" i="3"/>
  <c r="AC36" i="3"/>
  <c r="AB36" i="3"/>
  <c r="AE35" i="3"/>
  <c r="AD35" i="3"/>
  <c r="AC35" i="3"/>
  <c r="AB35" i="3"/>
  <c r="AE34" i="3"/>
  <c r="AD34" i="3"/>
  <c r="AC34" i="3"/>
  <c r="AB34" i="3"/>
  <c r="AE33" i="3"/>
  <c r="AD33" i="3"/>
  <c r="AC33" i="3"/>
  <c r="AB33" i="3"/>
  <c r="AE32" i="3"/>
  <c r="AD32" i="3"/>
  <c r="AC32" i="3"/>
  <c r="AB32" i="3"/>
  <c r="AE31" i="3"/>
  <c r="AD31" i="3"/>
  <c r="AC31" i="3"/>
  <c r="AB31" i="3"/>
  <c r="AE30" i="3"/>
  <c r="AD30" i="3"/>
  <c r="AC30" i="3"/>
  <c r="AB30" i="3"/>
  <c r="AE29" i="3"/>
  <c r="AD29" i="3"/>
  <c r="AC29" i="3"/>
  <c r="AB29" i="3"/>
  <c r="AE28" i="3"/>
  <c r="AD28" i="3"/>
  <c r="AC28" i="3"/>
  <c r="AB28" i="3"/>
  <c r="AE27" i="3"/>
  <c r="AD27" i="3"/>
  <c r="AC27" i="3"/>
  <c r="AB27" i="3"/>
  <c r="AE26" i="3"/>
  <c r="AD26" i="3"/>
  <c r="AC26" i="3"/>
  <c r="AB26" i="3"/>
  <c r="AE25" i="3"/>
  <c r="AD25" i="3"/>
  <c r="AC25" i="3"/>
  <c r="AB25" i="3"/>
  <c r="AE24" i="3"/>
  <c r="AD24" i="3"/>
  <c r="AC24" i="3"/>
  <c r="AB24" i="3"/>
  <c r="AE23" i="3"/>
  <c r="AD23" i="3"/>
  <c r="AC23" i="3"/>
  <c r="AB23" i="3"/>
  <c r="AE22" i="3"/>
  <c r="AD22" i="3"/>
  <c r="AC22" i="3"/>
  <c r="AB22" i="3"/>
  <c r="AE21" i="3"/>
  <c r="AD21" i="3"/>
  <c r="AC21" i="3"/>
  <c r="AB21" i="3"/>
  <c r="AE20" i="3"/>
  <c r="AD20" i="3"/>
  <c r="AC20" i="3"/>
  <c r="AB20" i="3"/>
  <c r="AE19" i="3"/>
  <c r="AD19" i="3"/>
  <c r="AC19" i="3"/>
  <c r="AB19" i="3"/>
  <c r="AE18" i="3"/>
  <c r="AD18" i="3"/>
  <c r="AC18" i="3"/>
  <c r="AB18" i="3"/>
  <c r="AE17" i="3"/>
  <c r="AD17" i="3"/>
  <c r="AC17" i="3"/>
  <c r="AB17" i="3"/>
  <c r="AE16" i="3"/>
  <c r="AD16" i="3"/>
  <c r="AC16" i="3"/>
  <c r="AB16" i="3"/>
  <c r="AE15" i="3"/>
  <c r="AD15" i="3"/>
  <c r="AC15" i="3"/>
  <c r="AB15" i="3"/>
  <c r="AE14" i="3"/>
  <c r="AD14" i="3"/>
  <c r="AC14" i="3"/>
  <c r="AB14" i="3"/>
  <c r="AE13" i="3"/>
  <c r="AD13" i="3"/>
  <c r="AC13" i="3"/>
  <c r="AB13" i="3"/>
  <c r="AE12" i="3"/>
  <c r="AD12" i="3"/>
  <c r="AC12" i="3"/>
  <c r="AB12" i="3"/>
  <c r="AE11" i="3"/>
  <c r="AD11" i="3"/>
  <c r="AC11" i="3"/>
  <c r="AB11" i="3"/>
  <c r="AE10" i="3"/>
  <c r="AD10" i="3"/>
  <c r="AC10" i="3"/>
  <c r="AB10" i="3"/>
  <c r="AE9" i="3"/>
  <c r="AD9" i="3"/>
  <c r="AC9" i="3"/>
  <c r="AB9" i="3"/>
  <c r="AE8" i="3"/>
  <c r="AD8" i="3"/>
  <c r="AC8" i="3"/>
  <c r="AB8" i="3"/>
  <c r="AE7" i="3"/>
  <c r="AD7" i="3"/>
  <c r="AC7" i="3"/>
  <c r="AB7" i="3"/>
  <c r="AE6" i="3"/>
  <c r="AC6" i="3"/>
  <c r="AB6" i="3"/>
  <c r="E71" i="2"/>
  <c r="D71" i="2"/>
  <c r="C71" i="2"/>
  <c r="F71" i="2" s="1"/>
  <c r="E70" i="2"/>
  <c r="D70" i="2"/>
  <c r="C70" i="2"/>
  <c r="F70" i="2" s="1"/>
  <c r="E69" i="2"/>
  <c r="D69" i="2"/>
  <c r="C69" i="2"/>
  <c r="F69" i="2" s="1"/>
  <c r="E68" i="2"/>
  <c r="D68" i="2"/>
  <c r="F68" i="2" s="1"/>
  <c r="C68" i="2"/>
  <c r="E67" i="2"/>
  <c r="D67" i="2"/>
  <c r="C67" i="2"/>
  <c r="F67" i="2" s="1"/>
  <c r="E66" i="2"/>
  <c r="D66" i="2"/>
  <c r="C66" i="2"/>
  <c r="F66" i="2" s="1"/>
  <c r="E65" i="2"/>
  <c r="D65" i="2"/>
  <c r="C65" i="2"/>
  <c r="F65" i="2" s="1"/>
  <c r="E64" i="2"/>
  <c r="D64" i="2"/>
  <c r="F64" i="2" s="1"/>
  <c r="C64" i="2"/>
  <c r="E63" i="2"/>
  <c r="D63" i="2"/>
  <c r="C63" i="2"/>
  <c r="F63" i="2" s="1"/>
  <c r="E62" i="2"/>
  <c r="D62" i="2"/>
  <c r="C62" i="2"/>
  <c r="F62" i="2" s="1"/>
  <c r="E61" i="2"/>
  <c r="D61" i="2"/>
  <c r="C61" i="2"/>
  <c r="F61" i="2" s="1"/>
  <c r="E60" i="2"/>
  <c r="D60" i="2"/>
  <c r="F60" i="2" s="1"/>
  <c r="C60" i="2"/>
  <c r="E59" i="2"/>
  <c r="D59" i="2"/>
  <c r="C59" i="2"/>
  <c r="F59" i="2" s="1"/>
  <c r="E58" i="2"/>
  <c r="D58" i="2"/>
  <c r="C58" i="2"/>
  <c r="F58" i="2" s="1"/>
  <c r="E57" i="2"/>
  <c r="D57" i="2"/>
  <c r="C57" i="2"/>
  <c r="F57" i="2" s="1"/>
  <c r="E56" i="2"/>
  <c r="D56" i="2"/>
  <c r="F56" i="2" s="1"/>
  <c r="C56" i="2"/>
  <c r="E55" i="2"/>
  <c r="D55" i="2"/>
  <c r="C55" i="2"/>
  <c r="F55" i="2" s="1"/>
  <c r="E54" i="2"/>
  <c r="D54" i="2"/>
  <c r="C54" i="2"/>
  <c r="F54" i="2" s="1"/>
  <c r="E53" i="2"/>
  <c r="D53" i="2"/>
  <c r="C53" i="2"/>
  <c r="F53" i="2" s="1"/>
  <c r="E52" i="2"/>
  <c r="D52" i="2"/>
  <c r="F52" i="2" s="1"/>
  <c r="C52" i="2"/>
  <c r="E51" i="2"/>
  <c r="D51" i="2"/>
  <c r="C51" i="2"/>
  <c r="F51" i="2" s="1"/>
  <c r="E50" i="2"/>
  <c r="D50" i="2"/>
  <c r="C50" i="2"/>
  <c r="F50" i="2" s="1"/>
  <c r="E49" i="2"/>
  <c r="D49" i="2"/>
  <c r="C49" i="2"/>
  <c r="F49" i="2" s="1"/>
  <c r="E48" i="2"/>
  <c r="D48" i="2"/>
  <c r="F48" i="2" s="1"/>
  <c r="C48" i="2"/>
  <c r="E47" i="2"/>
  <c r="D47" i="2"/>
  <c r="C47" i="2"/>
  <c r="F47" i="2" s="1"/>
  <c r="E46" i="2"/>
  <c r="D46" i="2"/>
  <c r="C46" i="2"/>
  <c r="F46" i="2" s="1"/>
  <c r="E45" i="2"/>
  <c r="D45" i="2"/>
  <c r="C45" i="2"/>
  <c r="F45" i="2" s="1"/>
  <c r="E44" i="2"/>
  <c r="D44" i="2"/>
  <c r="F44" i="2" s="1"/>
  <c r="C44" i="2"/>
  <c r="E43" i="2"/>
  <c r="D43" i="2"/>
  <c r="C43" i="2"/>
  <c r="F43" i="2" s="1"/>
  <c r="E42" i="2"/>
  <c r="D42" i="2"/>
  <c r="C42" i="2"/>
  <c r="F42" i="2" s="1"/>
  <c r="E41" i="2"/>
  <c r="D41" i="2"/>
  <c r="C41" i="2"/>
  <c r="F41" i="2" s="1"/>
  <c r="E40" i="2"/>
  <c r="D40" i="2"/>
  <c r="F40" i="2" s="1"/>
  <c r="C40" i="2"/>
  <c r="E39" i="2"/>
  <c r="D39" i="2"/>
  <c r="C39" i="2"/>
  <c r="F39" i="2" s="1"/>
  <c r="E38" i="2"/>
  <c r="D38" i="2"/>
  <c r="C38" i="2"/>
  <c r="F38" i="2" s="1"/>
  <c r="E37" i="2"/>
  <c r="D37" i="2"/>
  <c r="C37" i="2"/>
  <c r="F37" i="2" s="1"/>
  <c r="E36" i="2"/>
  <c r="D36" i="2"/>
  <c r="F36" i="2" s="1"/>
  <c r="C36" i="2"/>
  <c r="E35" i="2"/>
  <c r="D35" i="2"/>
  <c r="C35" i="2"/>
  <c r="F35" i="2" s="1"/>
  <c r="E34" i="2"/>
  <c r="D34" i="2"/>
  <c r="C34" i="2"/>
  <c r="F34" i="2" s="1"/>
  <c r="E33" i="2"/>
  <c r="D33" i="2"/>
  <c r="C33" i="2"/>
  <c r="F33" i="2" s="1"/>
  <c r="E32" i="2"/>
  <c r="D32" i="2"/>
  <c r="F32" i="2" s="1"/>
  <c r="C32" i="2"/>
  <c r="E31" i="2"/>
  <c r="D31" i="2"/>
  <c r="C31" i="2"/>
  <c r="F31" i="2" s="1"/>
  <c r="E30" i="2"/>
  <c r="D30" i="2"/>
  <c r="C30" i="2"/>
  <c r="F30" i="2" s="1"/>
  <c r="E29" i="2"/>
  <c r="D29" i="2"/>
  <c r="C29" i="2"/>
  <c r="F29" i="2" s="1"/>
  <c r="E28" i="2"/>
  <c r="D28" i="2"/>
  <c r="F28" i="2" s="1"/>
  <c r="C28" i="2"/>
  <c r="E27" i="2"/>
  <c r="D27" i="2"/>
  <c r="C27" i="2"/>
  <c r="F27" i="2" s="1"/>
  <c r="E26" i="2"/>
  <c r="D26" i="2"/>
  <c r="C26" i="2"/>
  <c r="F26" i="2" s="1"/>
  <c r="E25" i="2"/>
  <c r="D25" i="2"/>
  <c r="C25" i="2"/>
  <c r="F25" i="2" s="1"/>
  <c r="E24" i="2"/>
  <c r="D24" i="2"/>
  <c r="F24" i="2" s="1"/>
  <c r="C24" i="2"/>
  <c r="E23" i="2"/>
  <c r="D23" i="2"/>
  <c r="C23" i="2"/>
  <c r="F23" i="2" s="1"/>
  <c r="E22" i="2"/>
  <c r="D22" i="2"/>
  <c r="C22" i="2"/>
  <c r="F22" i="2" s="1"/>
  <c r="E21" i="2"/>
  <c r="D21" i="2"/>
  <c r="C21" i="2"/>
  <c r="F21" i="2" s="1"/>
  <c r="E20" i="2"/>
  <c r="D20" i="2"/>
  <c r="F20" i="2" s="1"/>
  <c r="C20" i="2"/>
  <c r="E19" i="2"/>
  <c r="D19" i="2"/>
  <c r="C19" i="2"/>
  <c r="F19" i="2" s="1"/>
  <c r="E18" i="2"/>
  <c r="D18" i="2"/>
  <c r="C18" i="2"/>
  <c r="F18" i="2" s="1"/>
  <c r="E17" i="2"/>
  <c r="D17" i="2"/>
  <c r="C17" i="2"/>
  <c r="F17" i="2" s="1"/>
  <c r="E16" i="2"/>
  <c r="D16" i="2"/>
  <c r="F16" i="2" s="1"/>
  <c r="C16" i="2"/>
  <c r="E15" i="2"/>
  <c r="D15" i="2"/>
  <c r="C15" i="2"/>
  <c r="F15" i="2" s="1"/>
  <c r="E14" i="2"/>
  <c r="D14" i="2"/>
  <c r="C14" i="2"/>
  <c r="F14" i="2" s="1"/>
  <c r="E13" i="2"/>
  <c r="D13" i="2"/>
  <c r="C13" i="2"/>
  <c r="F13" i="2" s="1"/>
  <c r="E12" i="2"/>
  <c r="D12" i="2"/>
  <c r="F12" i="2" s="1"/>
  <c r="C12" i="2"/>
  <c r="E11" i="2"/>
  <c r="D11" i="2"/>
  <c r="C11" i="2"/>
  <c r="F11" i="2" s="1"/>
  <c r="E10" i="2"/>
  <c r="D10" i="2"/>
  <c r="C10" i="2"/>
  <c r="F10" i="2" s="1"/>
  <c r="E9" i="2"/>
  <c r="D9" i="2"/>
  <c r="C9" i="2"/>
  <c r="F9" i="2" s="1"/>
  <c r="E8" i="2"/>
  <c r="D8" i="2"/>
  <c r="F8" i="2" s="1"/>
  <c r="C8" i="2"/>
  <c r="E7" i="2"/>
  <c r="D7" i="2"/>
  <c r="C7" i="2"/>
  <c r="F7" i="2" s="1"/>
  <c r="E6" i="2"/>
  <c r="D6" i="2"/>
  <c r="C6" i="2"/>
  <c r="F6" i="2" s="1"/>
</calcChain>
</file>

<file path=xl/sharedStrings.xml><?xml version="1.0" encoding="utf-8"?>
<sst xmlns="http://schemas.openxmlformats.org/spreadsheetml/2006/main" count="265" uniqueCount="93">
  <si>
    <t>Evaluación del Proceso de Actualización de Información SINERHIAS 2do.Corte Anual 2022</t>
  </si>
  <si>
    <t xml:space="preserve">Dirección General de Información en Salud
</t>
  </si>
  <si>
    <t xml:space="preserve">Dirección de Información de Recursos para la Salud
</t>
  </si>
  <si>
    <t>PROVEEDOR</t>
  </si>
  <si>
    <r>
      <t xml:space="preserve">COBERTURA </t>
    </r>
    <r>
      <rPr>
        <b/>
        <vertAlign val="superscript"/>
        <sz val="10"/>
        <color theme="0"/>
        <rFont val="Soberana Sans"/>
        <family val="3"/>
      </rPr>
      <t>1/</t>
    </r>
  </si>
  <si>
    <r>
      <t xml:space="preserve">CONSISTENCIA </t>
    </r>
    <r>
      <rPr>
        <b/>
        <vertAlign val="superscript"/>
        <sz val="10"/>
        <color theme="0"/>
        <rFont val="Soberana Sans"/>
        <family val="3"/>
      </rPr>
      <t>2/</t>
    </r>
  </si>
  <si>
    <r>
      <t xml:space="preserve">OPORTUNIDAD </t>
    </r>
    <r>
      <rPr>
        <b/>
        <vertAlign val="superscript"/>
        <sz val="10"/>
        <color theme="0"/>
        <rFont val="Soberana Sans"/>
        <family val="3"/>
      </rPr>
      <t>3/</t>
    </r>
  </si>
  <si>
    <r>
      <t xml:space="preserve">CALIFICACIÓN </t>
    </r>
    <r>
      <rPr>
        <b/>
        <vertAlign val="superscript"/>
        <sz val="10"/>
        <color theme="0"/>
        <rFont val="Soberana Sans"/>
        <family val="3"/>
      </rPr>
      <t>4/</t>
    </r>
  </si>
  <si>
    <t>NACIONAL</t>
  </si>
  <si>
    <t>AGUASCALIENTES</t>
  </si>
  <si>
    <t>BAJA CALIFORNIA</t>
  </si>
  <si>
    <t>BAJA CALIFORNIA SUR</t>
  </si>
  <si>
    <t>CAMPECHE</t>
  </si>
  <si>
    <t xml:space="preserve">COAHUILA </t>
  </si>
  <si>
    <t>COLIMA</t>
  </si>
  <si>
    <t>CHIAPAS</t>
  </si>
  <si>
    <t>CHIHUAHUA</t>
  </si>
  <si>
    <t>CIUDAD DE MEXICO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</si>
  <si>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</si>
  <si>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</si>
  <si>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</si>
  <si>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</si>
  <si>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</si>
  <si>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</si>
  <si>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</si>
  <si>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</si>
  <si>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</si>
  <si>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</si>
  <si>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</si>
  <si>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</si>
  <si>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</si>
  <si>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</si>
  <si>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</si>
  <si>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</si>
  <si>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</si>
  <si>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</si>
  <si>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</si>
  <si>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</si>
  <si>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</si>
  <si>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</si>
  <si>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</si>
  <si>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HFR</t>
  </si>
  <si>
    <t>HOSPITAL JUÁREZ DE MÉXICO</t>
  </si>
  <si>
    <t>HOSPITAL GENERAL DR. MANUEL GEA GONZÁLEZ</t>
  </si>
  <si>
    <t>HOSPITAL GENERAL DE MÉXICO</t>
  </si>
  <si>
    <t>UNIDAD MÉDICO QUIRÚRGICA JUÁREZ CENTRO</t>
  </si>
  <si>
    <t>HOSPITAL NACIONAL HOMEOPÁTICO</t>
  </si>
  <si>
    <t>HOSPITAL DE LA MUJER</t>
  </si>
  <si>
    <t>INSALUD</t>
  </si>
  <si>
    <t>INSTITUTO NACIONAL DE REHABILITACIÓN</t>
  </si>
  <si>
    <t>INSTITUTO NACIONAL DE PEDIATRÍA</t>
  </si>
  <si>
    <t>INER ISMAEL COSÍO VILLEGAS</t>
  </si>
  <si>
    <t>INSTITUTO DE CARDIOLOGÍA IGNACIO CHÁVEZ</t>
  </si>
  <si>
    <t>INSTITUTO NACIONAL DE CANCEROLOGÍA</t>
  </si>
  <si>
    <t>INSTITUTO DE NUTRICIÓN SALVADOR ZUBIRÁN</t>
  </si>
  <si>
    <t>INSTITUTO DE NEUROLOGÍA Y NEUROCIRUGÍA MANUEL VELASCO S.</t>
  </si>
  <si>
    <t>INSTITUTO NACIONAL DE PSIQUIATRÍA RAMÓN DE LA FUENTE MUÑÍZ</t>
  </si>
  <si>
    <t>HOSPITAL INFANTIL DE MÉXICO FEDERICO GÓMEZ</t>
  </si>
  <si>
    <t>INSTITUTO DE PERINATOLOGÍA ISIDRO ESPINOSA DE LOS REYES</t>
  </si>
  <si>
    <t>HRAE</t>
  </si>
  <si>
    <t>HOSPITAL REGIONAL DE ALTA ESPECIALIDAD CIUDAD SALUD (CHIAPAS)</t>
  </si>
  <si>
    <t>HOSPITAL DE ESPECIALIDADES PEDIÁTRICAS (CHIAPAS)</t>
  </si>
  <si>
    <t>HOSPITAL REGIONAL DE ALTA ESPECIALIDAD DEL BAJÍO</t>
  </si>
  <si>
    <t>HOSPITAL REGIONAL DE ALTA ESPECIALIDAD IXTAPALUCA</t>
  </si>
  <si>
    <t>HOSPITAL DE ESPECIALIDADES (OAXACA)</t>
  </si>
  <si>
    <t>HE HRAE EN CD VICTORIA BICENTENARIO 2010</t>
  </si>
  <si>
    <t>HRAE DE LA PENÍNSULA DE YUCATÁN</t>
  </si>
  <si>
    <t>SAP</t>
  </si>
  <si>
    <t>CENTRO COMUNITARIO DE SALUD MENTAL ZACATENCO</t>
  </si>
  <si>
    <t>CENTRO COMUNITARIO DE SALUD MENTAL IZTAPALAPA</t>
  </si>
  <si>
    <t>HOSPITAL PSIQUIÁTRICO DR. SAMUEL RAMÍREZ MORENO</t>
  </si>
  <si>
    <t>HOSPITAL PSIQUIÁTRICO DR. JUAN N. NAVARRO</t>
  </si>
  <si>
    <t>HOSPITAL PSIQUIÁTRICO FRAY BERNARDINO ÁLVAREZ</t>
  </si>
  <si>
    <t>CENTRO COMUNITARIO DE SALUD MENTAL CUAUHTÉMOC</t>
  </si>
  <si>
    <t>ADECUADO</t>
  </si>
  <si>
    <t>Mayor o igual a 95</t>
  </si>
  <si>
    <t>REGULAR</t>
  </si>
  <si>
    <t>Entre 80 y 94.99</t>
  </si>
  <si>
    <t>ALERTA</t>
  </si>
  <si>
    <t>Menor a 79.99</t>
  </si>
  <si>
    <t>NOTAS</t>
  </si>
  <si>
    <t>1/ Cobertura mide el porcentaje del total de unidades que reportan información con base en el catálogo de variables y de acuerdo al tipo de unidad.</t>
  </si>
  <si>
    <t>2/ Consistencia mide a partir de dos aspectos: que la entidad entregue la información en el formato solicitado y el número de registros erróneos, por cada unidad registrada.</t>
  </si>
  <si>
    <t>3/ Oprtunidad: Mide los días de retraso en la entrega de información de acuerdo al calendario acordado.</t>
  </si>
  <si>
    <t>4/ La calificación total es resultado de la suma ponderada de cada concepto: Cobertura y Consistencia  con 0.35 cada uno y oportunidad con 0.30</t>
  </si>
  <si>
    <t>Evaluación del Proceso de Actualización de Información SINERHIAS anual 2019</t>
  </si>
  <si>
    <t>Evaluación del Proceso de Actualización de Información SINERHIAS anual 2020</t>
  </si>
  <si>
    <t>Evaluación del Proceso de Actualización de Información SINERHIAS Anual 2021</t>
  </si>
  <si>
    <t>Evaluación del Proceso de Actualización de Información SINERHIAS 1er.Semestre 2022</t>
  </si>
  <si>
    <t>COBERTURA</t>
  </si>
  <si>
    <t>CONSISTENCIA</t>
  </si>
  <si>
    <t>OPORTUNIDAD</t>
  </si>
  <si>
    <t>CALIFICACIÓN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</si>
</sst>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14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Soberana Sans"/>
      <family val="3"/>
    </font>
    <font>
      <sz val="10"/>
      <name val="Soberana Sans"/>
      <family val="3"/>
    </font>
    <font>
      <b/>
      <sz val="10"/>
      <name val="Soberana Sans"/>
      <family val="3"/>
    </font>
    <font>
      <sz val="9"/>
      <name val="Soberana Sans"/>
      <family val="3"/>
    </font>
    <font>
      <b/>
      <sz val="10"/>
      <color theme="0"/>
      <name val="Soberana Sans"/>
      <family val="3"/>
    </font>
    <font>
      <b/>
      <vertAlign val="superscript"/>
      <sz val="10"/>
      <color theme="0"/>
      <name val="Soberana Sans"/>
      <family val="3"/>
    </font>
    <font>
      <b/>
      <sz val="14"/>
      <name val="Soberana Sans"/>
      <family val="3"/>
    </font>
    <font>
      <b/>
      <sz val="11"/>
      <name val="Soberana Sans"/>
      <family val="3"/>
    </font>
    <font>
      <sz val="11"/>
      <name val="Soberana Sans"/>
      <family val="3"/>
    </font>
    <font>
      <b/>
      <sz val="10"/>
      <color indexed="9"/>
      <name val="Soberana Sans"/>
      <family val="3"/>
    </font>
    <font>
      <b/>
      <sz val="9"/>
      <name val="Soberana Sans"/>
      <family val="3"/>
    </font>
    <font>
      <b/>
      <i/>
      <sz val="8"/>
      <name val="Soberana Sans"/>
      <family val="3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1" applyFont="1"/>
    <xf numFmtId="0" fontId="2" fillId="0" borderId="0" xfId="1" applyFont="1" applyAlignment="1"/>
    <xf numFmtId="0" fontId="3" fillId="0" borderId="0" xfId="1" applyFont="1"/>
    <xf numFmtId="0" fontId="1" fillId="0" borderId="0" xfId="1"/>
    <xf numFmtId="0" fontId="4" fillId="0" borderId="0" xfId="1" applyFont="1" applyAlignment="1"/>
    <xf numFmtId="0" fontId="5" fillId="0" borderId="0" xfId="1" applyFont="1" applyAlignment="1">
      <alignment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vertical="center"/>
    </xf>
    <xf numFmtId="164" fontId="8" fillId="0" borderId="5" xfId="1" applyNumberFormat="1" applyFont="1" applyBorder="1" applyAlignment="1">
      <alignment horizontal="center" vertical="center"/>
    </xf>
    <xf numFmtId="164" fontId="8" fillId="0" borderId="6" xfId="1" applyNumberFormat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3" fillId="0" borderId="7" xfId="1" applyFont="1" applyFill="1" applyBorder="1"/>
    <xf numFmtId="164" fontId="4" fillId="0" borderId="8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165" fontId="4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3" fillId="0" borderId="7" xfId="1" applyFont="1" applyFill="1" applyBorder="1" applyAlignment="1">
      <alignment vertical="center"/>
    </xf>
    <xf numFmtId="165" fontId="4" fillId="0" borderId="0" xfId="1" applyNumberFormat="1" applyFont="1" applyAlignment="1">
      <alignment horizontal="center" vertical="center"/>
    </xf>
    <xf numFmtId="0" fontId="3" fillId="0" borderId="10" xfId="1" applyFont="1" applyFill="1" applyBorder="1"/>
    <xf numFmtId="164" fontId="4" fillId="0" borderId="11" xfId="1" applyNumberFormat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/>
    </xf>
    <xf numFmtId="0" fontId="9" fillId="0" borderId="13" xfId="1" applyFont="1" applyFill="1" applyBorder="1"/>
    <xf numFmtId="164" fontId="9" fillId="0" borderId="14" xfId="1" applyNumberFormat="1" applyFont="1" applyBorder="1" applyAlignment="1">
      <alignment horizontal="center" vertical="center"/>
    </xf>
    <xf numFmtId="164" fontId="9" fillId="0" borderId="15" xfId="1" applyNumberFormat="1" applyFont="1" applyBorder="1" applyAlignment="1">
      <alignment horizontal="center" vertical="center"/>
    </xf>
    <xf numFmtId="165" fontId="10" fillId="0" borderId="0" xfId="1" applyNumberFormat="1" applyFont="1" applyAlignment="1">
      <alignment horizontal="center"/>
    </xf>
    <xf numFmtId="0" fontId="3" fillId="0" borderId="4" xfId="1" applyFont="1" applyFill="1" applyBorder="1" applyAlignment="1">
      <alignment wrapText="1"/>
    </xf>
    <xf numFmtId="164" fontId="4" fillId="0" borderId="5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0" fontId="3" fillId="0" borderId="7" xfId="1" applyFont="1" applyFill="1" applyBorder="1" applyAlignment="1">
      <alignment wrapText="1"/>
    </xf>
    <xf numFmtId="0" fontId="3" fillId="0" borderId="10" xfId="1" applyFont="1" applyFill="1" applyBorder="1" applyAlignment="1">
      <alignment wrapText="1"/>
    </xf>
    <xf numFmtId="0" fontId="9" fillId="0" borderId="13" xfId="1" applyFont="1" applyFill="1" applyBorder="1" applyAlignment="1">
      <alignment wrapText="1"/>
    </xf>
    <xf numFmtId="0" fontId="3" fillId="0" borderId="7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center" wrapText="1"/>
    </xf>
    <xf numFmtId="0" fontId="3" fillId="0" borderId="16" xfId="1" applyFont="1" applyFill="1" applyBorder="1" applyAlignment="1">
      <alignment wrapText="1"/>
    </xf>
    <xf numFmtId="164" fontId="4" fillId="0" borderId="17" xfId="1" applyNumberFormat="1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0" fontId="9" fillId="0" borderId="19" xfId="1" applyFont="1" applyFill="1" applyBorder="1" applyAlignment="1">
      <alignment wrapText="1"/>
    </xf>
    <xf numFmtId="164" fontId="9" fillId="0" borderId="20" xfId="1" applyNumberFormat="1" applyFont="1" applyBorder="1" applyAlignment="1">
      <alignment horizontal="center" vertical="center"/>
    </xf>
    <xf numFmtId="164" fontId="9" fillId="0" borderId="21" xfId="1" applyNumberFormat="1" applyFont="1" applyBorder="1" applyAlignment="1">
      <alignment horizontal="center" vertical="center"/>
    </xf>
    <xf numFmtId="0" fontId="3" fillId="0" borderId="4" xfId="1" applyFont="1" applyFill="1" applyBorder="1" applyAlignment="1">
      <alignment vertical="center" wrapText="1"/>
    </xf>
    <xf numFmtId="0" fontId="3" fillId="0" borderId="16" xfId="1" applyFont="1" applyFill="1" applyBorder="1" applyAlignment="1">
      <alignment vertical="center" wrapText="1"/>
    </xf>
    <xf numFmtId="0" fontId="3" fillId="0" borderId="0" xfId="1" applyFont="1" applyFill="1"/>
    <xf numFmtId="0" fontId="4" fillId="3" borderId="22" xfId="1" applyFont="1" applyFill="1" applyBorder="1"/>
    <xf numFmtId="0" fontId="4" fillId="0" borderId="0" xfId="1" applyFont="1"/>
    <xf numFmtId="0" fontId="4" fillId="4" borderId="22" xfId="1" applyFont="1" applyFill="1" applyBorder="1"/>
    <xf numFmtId="0" fontId="11" fillId="5" borderId="22" xfId="1" applyFont="1" applyFill="1" applyBorder="1"/>
    <xf numFmtId="0" fontId="12" fillId="0" borderId="0" xfId="1" applyFont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0" fontId="13" fillId="0" borderId="0" xfId="1" applyFont="1" applyFill="1" applyBorder="1" applyAlignment="1">
      <alignment horizontal="left" wrapText="1"/>
    </xf>
    <xf numFmtId="0" fontId="9" fillId="0" borderId="0" xfId="1" applyFont="1"/>
    <xf numFmtId="0" fontId="1" fillId="6" borderId="0" xfId="1" applyFill="1"/>
    <xf numFmtId="0" fontId="1" fillId="7" borderId="0" xfId="1" applyFill="1"/>
    <xf numFmtId="0" fontId="8" fillId="6" borderId="4" xfId="1" applyFont="1" applyFill="1" applyBorder="1" applyAlignment="1">
      <alignment vertical="center"/>
    </xf>
    <xf numFmtId="164" fontId="4" fillId="6" borderId="8" xfId="1" applyNumberFormat="1" applyFont="1" applyFill="1" applyBorder="1" applyAlignment="1">
      <alignment horizontal="center" vertical="center"/>
    </xf>
    <xf numFmtId="0" fontId="3" fillId="6" borderId="7" xfId="1" applyFont="1" applyFill="1" applyBorder="1"/>
    <xf numFmtId="164" fontId="4" fillId="6" borderId="9" xfId="1" applyNumberFormat="1" applyFont="1" applyFill="1" applyBorder="1" applyAlignment="1">
      <alignment horizontal="center" vertical="center"/>
    </xf>
    <xf numFmtId="0" fontId="3" fillId="6" borderId="7" xfId="1" applyFont="1" applyFill="1" applyBorder="1" applyAlignment="1">
      <alignment vertical="center"/>
    </xf>
    <xf numFmtId="0" fontId="3" fillId="6" borderId="16" xfId="1" applyFont="1" applyFill="1" applyBorder="1"/>
    <xf numFmtId="164" fontId="4" fillId="6" borderId="17" xfId="1" applyNumberFormat="1" applyFont="1" applyFill="1" applyBorder="1" applyAlignment="1">
      <alignment horizontal="center" vertical="center"/>
    </xf>
    <xf numFmtId="164" fontId="4" fillId="6" borderId="18" xfId="1" applyNumberFormat="1" applyFont="1" applyFill="1" applyBorder="1" applyAlignment="1">
      <alignment horizontal="center" vertical="center"/>
    </xf>
    <xf numFmtId="0" fontId="9" fillId="6" borderId="1" xfId="1" applyFont="1" applyFill="1" applyBorder="1"/>
    <xf numFmtId="164" fontId="4" fillId="6" borderId="2" xfId="1" applyNumberFormat="1" applyFont="1" applyFill="1" applyBorder="1" applyAlignment="1">
      <alignment horizontal="center" vertical="center"/>
    </xf>
    <xf numFmtId="0" fontId="3" fillId="6" borderId="4" xfId="1" applyFont="1" applyFill="1" applyBorder="1" applyAlignment="1">
      <alignment wrapText="1"/>
    </xf>
    <xf numFmtId="164" fontId="4" fillId="6" borderId="5" xfId="1" applyNumberFormat="1" applyFont="1" applyFill="1" applyBorder="1" applyAlignment="1">
      <alignment horizontal="center" vertical="center"/>
    </xf>
    <xf numFmtId="0" fontId="3" fillId="6" borderId="7" xfId="1" applyFont="1" applyFill="1" applyBorder="1" applyAlignment="1">
      <alignment wrapText="1"/>
    </xf>
    <xf numFmtId="0" fontId="3" fillId="6" borderId="10" xfId="1" applyFont="1" applyFill="1" applyBorder="1" applyAlignment="1">
      <alignment wrapText="1"/>
    </xf>
    <xf numFmtId="164" fontId="4" fillId="6" borderId="11" xfId="1" applyNumberFormat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wrapText="1"/>
    </xf>
    <xf numFmtId="0" fontId="3" fillId="6" borderId="7" xfId="1" applyFont="1" applyFill="1" applyBorder="1" applyAlignment="1">
      <alignment vertical="top" wrapText="1"/>
    </xf>
    <xf numFmtId="0" fontId="9" fillId="6" borderId="13" xfId="1" applyFont="1" applyFill="1" applyBorder="1" applyAlignment="1">
      <alignment wrapText="1"/>
    </xf>
    <xf numFmtId="0" fontId="3" fillId="6" borderId="7" xfId="1" applyFont="1" applyFill="1" applyBorder="1" applyAlignment="1">
      <alignment vertical="center" wrapText="1"/>
    </xf>
    <xf numFmtId="0" fontId="3" fillId="6" borderId="16" xfId="1" applyFont="1" applyFill="1" applyBorder="1" applyAlignment="1">
      <alignment wrapText="1"/>
    </xf>
    <xf numFmtId="0" fontId="9" fillId="6" borderId="19" xfId="1" applyFont="1" applyFill="1" applyBorder="1" applyAlignment="1">
      <alignment wrapText="1"/>
    </xf>
    <xf numFmtId="0" fontId="3" fillId="6" borderId="4" xfId="1" applyFont="1" applyFill="1" applyBorder="1" applyAlignment="1">
      <alignment vertical="center" wrapText="1"/>
    </xf>
    <xf numFmtId="0" fontId="3" fillId="6" borderId="16" xfId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19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rgb="FF92D05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rgb="FF92D05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rgb="FF92D05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rgb="FF92D05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rgb="FF92D05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rgb="FF92D050"/>
        </patternFill>
      </fill>
    </dxf>
    <dxf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MAFORO_Anual_2022_SINERH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FORO UFED"/>
      <sheetName val="SEMAFORO EF"/>
      <sheetName val="SEMAFORO TODOS"/>
      <sheetName val="Cobertura"/>
      <sheetName val="Consistencia"/>
      <sheetName val="Oportunidad"/>
      <sheetName val="avance"/>
      <sheetName val="Para Oficios Entidades"/>
      <sheetName val="Para_oficios Instituciones"/>
    </sheetNames>
    <sheetDataSet>
      <sheetData sheetId="0"/>
      <sheetData sheetId="1"/>
      <sheetData sheetId="2"/>
      <sheetData sheetId="3">
        <row r="9">
          <cell r="P9">
            <v>92.817848157732968</v>
          </cell>
        </row>
        <row r="10">
          <cell r="P10">
            <v>97.194317752398547</v>
          </cell>
        </row>
        <row r="11">
          <cell r="P11">
            <v>97.782799389778802</v>
          </cell>
        </row>
        <row r="12">
          <cell r="P12">
            <v>98.883736875757165</v>
          </cell>
        </row>
        <row r="13">
          <cell r="P13">
            <v>86.325291830118772</v>
          </cell>
        </row>
        <row r="14">
          <cell r="P14">
            <v>94.354806087909992</v>
          </cell>
        </row>
        <row r="15">
          <cell r="P15">
            <v>95.715028059278637</v>
          </cell>
        </row>
        <row r="16">
          <cell r="P16">
            <v>84.846515342276547</v>
          </cell>
        </row>
        <row r="17">
          <cell r="P17">
            <v>97.054755573253445</v>
          </cell>
        </row>
        <row r="18">
          <cell r="P18">
            <v>94.885680885465348</v>
          </cell>
        </row>
        <row r="19">
          <cell r="P19">
            <v>87.778420469740638</v>
          </cell>
        </row>
        <row r="20">
          <cell r="P20">
            <v>90.670831128027118</v>
          </cell>
        </row>
        <row r="21">
          <cell r="P21">
            <v>89.188758862452886</v>
          </cell>
        </row>
        <row r="22">
          <cell r="P22">
            <v>93.016717158846774</v>
          </cell>
        </row>
        <row r="23">
          <cell r="P23">
            <v>95.631413148330822</v>
          </cell>
        </row>
        <row r="24">
          <cell r="P24">
            <v>99.235880527188584</v>
          </cell>
        </row>
        <row r="25">
          <cell r="P25">
            <v>94.602195643905333</v>
          </cell>
        </row>
        <row r="26">
          <cell r="P26">
            <v>94.796128292191582</v>
          </cell>
        </row>
        <row r="27">
          <cell r="P27">
            <v>95.70284361199586</v>
          </cell>
        </row>
        <row r="28">
          <cell r="P28">
            <v>92.81626184501593</v>
          </cell>
        </row>
        <row r="29">
          <cell r="P29">
            <v>84.511864170596596</v>
          </cell>
        </row>
        <row r="30">
          <cell r="P30">
            <v>97.345233494818615</v>
          </cell>
        </row>
        <row r="31">
          <cell r="P31">
            <v>88.560397939216045</v>
          </cell>
        </row>
        <row r="32">
          <cell r="P32">
            <v>85.052966108601112</v>
          </cell>
        </row>
        <row r="33">
          <cell r="P33">
            <v>91.086057142228469</v>
          </cell>
        </row>
        <row r="34">
          <cell r="P34">
            <v>87.496808341911475</v>
          </cell>
        </row>
        <row r="35">
          <cell r="P35">
            <v>89.68153083036205</v>
          </cell>
        </row>
        <row r="36">
          <cell r="P36">
            <v>97.769437097852006</v>
          </cell>
        </row>
        <row r="37">
          <cell r="P37">
            <v>94.677819602287897</v>
          </cell>
        </row>
        <row r="38">
          <cell r="P38">
            <v>92.387768438655158</v>
          </cell>
        </row>
        <row r="39">
          <cell r="P39">
            <v>99.7</v>
          </cell>
        </row>
        <row r="40">
          <cell r="P40">
            <v>86.62296588173767</v>
          </cell>
        </row>
        <row r="41">
          <cell r="P41">
            <v>94.795909515253996</v>
          </cell>
        </row>
        <row r="42">
          <cell r="P42">
            <v>98.314686376161788</v>
          </cell>
        </row>
        <row r="43">
          <cell r="P43">
            <v>99.5</v>
          </cell>
        </row>
        <row r="44">
          <cell r="P44">
            <v>99.2</v>
          </cell>
        </row>
        <row r="45">
          <cell r="P45">
            <v>97.264116575591984</v>
          </cell>
        </row>
        <row r="46">
          <cell r="P46">
            <v>97.192307692307693</v>
          </cell>
        </row>
        <row r="47">
          <cell r="P47">
            <v>94.167577413479052</v>
          </cell>
        </row>
        <row r="48">
          <cell r="P48">
            <v>99.814207650273218</v>
          </cell>
        </row>
        <row r="49">
          <cell r="P49">
            <v>96.04371584699453</v>
          </cell>
        </row>
        <row r="50">
          <cell r="P50">
            <v>94.349726775956285</v>
          </cell>
        </row>
        <row r="51">
          <cell r="P51">
            <v>96.1712204007286</v>
          </cell>
        </row>
        <row r="52">
          <cell r="P52">
            <v>98.721311475409834</v>
          </cell>
        </row>
        <row r="53">
          <cell r="P53">
            <v>95.442622950819683</v>
          </cell>
        </row>
        <row r="54">
          <cell r="P54">
            <v>101.27140255009107</v>
          </cell>
        </row>
        <row r="55">
          <cell r="P55">
            <v>95.624772313296901</v>
          </cell>
        </row>
        <row r="56">
          <cell r="P56">
            <v>96.353369763205833</v>
          </cell>
        </row>
        <row r="57">
          <cell r="P57">
            <v>93.074681238615668</v>
          </cell>
        </row>
        <row r="58">
          <cell r="P58">
            <v>94.349726775956285</v>
          </cell>
        </row>
        <row r="59">
          <cell r="P59">
            <v>95.078324225865202</v>
          </cell>
        </row>
        <row r="60">
          <cell r="P60">
            <v>98.25292740046838</v>
          </cell>
        </row>
        <row r="61">
          <cell r="P61">
            <v>98.539162112932615</v>
          </cell>
        </row>
        <row r="62">
          <cell r="P62">
            <v>99</v>
          </cell>
        </row>
        <row r="63">
          <cell r="P63">
            <v>94.349726775956285</v>
          </cell>
        </row>
        <row r="64">
          <cell r="P64">
            <v>95.442622950819683</v>
          </cell>
        </row>
        <row r="65">
          <cell r="P65">
            <v>99.632058287795999</v>
          </cell>
        </row>
        <row r="66">
          <cell r="P66">
            <v>99.5</v>
          </cell>
        </row>
        <row r="67">
          <cell r="P67">
            <v>99.267759562841533</v>
          </cell>
        </row>
        <row r="68">
          <cell r="P68">
            <v>99.293593246462081</v>
          </cell>
        </row>
        <row r="69">
          <cell r="P69">
            <v>99.5</v>
          </cell>
        </row>
        <row r="70">
          <cell r="P70">
            <v>99.2</v>
          </cell>
        </row>
        <row r="71">
          <cell r="P71">
            <v>99.0856102003643</v>
          </cell>
        </row>
        <row r="72">
          <cell r="P72">
            <v>99.0856102003643</v>
          </cell>
        </row>
        <row r="73">
          <cell r="P73">
            <v>99.5</v>
          </cell>
        </row>
        <row r="74">
          <cell r="P74">
            <v>96.230769230769226</v>
          </cell>
        </row>
      </sheetData>
      <sheetData sheetId="4">
        <row r="9">
          <cell r="L9">
            <v>93.796362692599857</v>
          </cell>
        </row>
        <row r="10">
          <cell r="L10">
            <v>96.823459001692726</v>
          </cell>
        </row>
        <row r="11">
          <cell r="L11">
            <v>96.842463767846965</v>
          </cell>
        </row>
        <row r="12">
          <cell r="L12">
            <v>94.535167145676454</v>
          </cell>
        </row>
        <row r="13">
          <cell r="L13">
            <v>92.531090896182576</v>
          </cell>
        </row>
        <row r="14">
          <cell r="L14">
            <v>97.011513822934361</v>
          </cell>
        </row>
        <row r="15">
          <cell r="L15">
            <v>95.653787169480879</v>
          </cell>
        </row>
        <row r="16">
          <cell r="L16">
            <v>71.688946183886088</v>
          </cell>
        </row>
        <row r="17">
          <cell r="L17">
            <v>94.31883125305481</v>
          </cell>
        </row>
        <row r="18">
          <cell r="L18">
            <v>98.133162005491158</v>
          </cell>
        </row>
        <row r="19">
          <cell r="L19">
            <v>94.387824291085408</v>
          </cell>
        </row>
        <row r="20">
          <cell r="L20">
            <v>94.802562594695615</v>
          </cell>
        </row>
        <row r="21">
          <cell r="L21">
            <v>83.398742908629373</v>
          </cell>
        </row>
        <row r="22">
          <cell r="L22">
            <v>93.791555364278281</v>
          </cell>
        </row>
        <row r="23">
          <cell r="L23">
            <v>96.441471209950322</v>
          </cell>
        </row>
        <row r="24">
          <cell r="L24">
            <v>97.537615507162812</v>
          </cell>
        </row>
        <row r="25">
          <cell r="L25">
            <v>96.111664169241493</v>
          </cell>
        </row>
        <row r="26">
          <cell r="L26">
            <v>97.239646358752111</v>
          </cell>
        </row>
        <row r="27">
          <cell r="L27">
            <v>96.47939243830487</v>
          </cell>
        </row>
        <row r="28">
          <cell r="L28">
            <v>95.342486120426429</v>
          </cell>
        </row>
        <row r="29">
          <cell r="L29">
            <v>84.26298666266652</v>
          </cell>
        </row>
        <row r="30">
          <cell r="L30">
            <v>97.173448203516131</v>
          </cell>
        </row>
        <row r="31">
          <cell r="L31">
            <v>94.019477133833036</v>
          </cell>
        </row>
        <row r="32">
          <cell r="L32">
            <v>84.877708870114162</v>
          </cell>
        </row>
        <row r="33">
          <cell r="L33">
            <v>95.090462204919504</v>
          </cell>
        </row>
        <row r="34">
          <cell r="L34">
            <v>92.457950241438766</v>
          </cell>
        </row>
        <row r="35">
          <cell r="L35">
            <v>94.670850147776221</v>
          </cell>
        </row>
        <row r="36">
          <cell r="L36">
            <v>97.067903312314385</v>
          </cell>
        </row>
        <row r="37">
          <cell r="L37">
            <v>96.360465601628192</v>
          </cell>
        </row>
        <row r="38">
          <cell r="L38">
            <v>95.384388544213778</v>
          </cell>
        </row>
        <row r="39">
          <cell r="L39">
            <v>98.065231957795689</v>
          </cell>
        </row>
        <row r="40">
          <cell r="L40">
            <v>92.638139323805376</v>
          </cell>
        </row>
        <row r="41">
          <cell r="L41">
            <v>96.343211750400854</v>
          </cell>
        </row>
        <row r="42">
          <cell r="L42">
            <v>94.211310774835383</v>
          </cell>
        </row>
        <row r="43">
          <cell r="L43">
            <v>95.489071038251396</v>
          </cell>
        </row>
        <row r="44">
          <cell r="L44">
            <v>95.789617486338798</v>
          </cell>
        </row>
        <row r="45">
          <cell r="L45">
            <v>94.887978142076506</v>
          </cell>
        </row>
        <row r="46">
          <cell r="L46">
            <v>91.019230769230802</v>
          </cell>
        </row>
        <row r="47">
          <cell r="L47">
            <v>93.002732240437197</v>
          </cell>
        </row>
        <row r="48">
          <cell r="L48">
            <v>95.079234972677597</v>
          </cell>
        </row>
        <row r="49">
          <cell r="L49">
            <v>93.642076502732237</v>
          </cell>
        </row>
        <row r="50">
          <cell r="L50">
            <v>92.101092896174904</v>
          </cell>
        </row>
        <row r="51">
          <cell r="L51">
            <v>93.221311475409806</v>
          </cell>
        </row>
        <row r="52">
          <cell r="L52">
            <v>95.325136612021893</v>
          </cell>
        </row>
        <row r="53">
          <cell r="L53">
            <v>94.150273224043701</v>
          </cell>
        </row>
        <row r="54">
          <cell r="L54">
            <v>95.516393442622899</v>
          </cell>
        </row>
        <row r="55">
          <cell r="L55">
            <v>92.292349726775996</v>
          </cell>
        </row>
        <row r="56">
          <cell r="L56">
            <v>94.806010928961797</v>
          </cell>
        </row>
        <row r="57">
          <cell r="L57">
            <v>93.248633879781394</v>
          </cell>
        </row>
        <row r="58">
          <cell r="L58">
            <v>92.674863387978107</v>
          </cell>
        </row>
        <row r="59">
          <cell r="L59">
            <v>93.084699453551906</v>
          </cell>
        </row>
        <row r="60">
          <cell r="L60">
            <v>94.146370023419209</v>
          </cell>
        </row>
        <row r="61">
          <cell r="L61">
            <v>95.079234972677597</v>
          </cell>
        </row>
        <row r="62">
          <cell r="L62">
            <v>95.516393442622999</v>
          </cell>
        </row>
        <row r="63">
          <cell r="L63">
            <v>90.762295081967196</v>
          </cell>
        </row>
        <row r="64">
          <cell r="L64">
            <v>92.428961748633895</v>
          </cell>
        </row>
        <row r="65">
          <cell r="L65">
            <v>93.877049180327901</v>
          </cell>
        </row>
        <row r="66">
          <cell r="L66">
            <v>95.871584699453507</v>
          </cell>
        </row>
        <row r="67">
          <cell r="L67">
            <v>95.489071038251396</v>
          </cell>
        </row>
        <row r="68">
          <cell r="L68">
            <v>94.441230559058397</v>
          </cell>
        </row>
        <row r="69">
          <cell r="L69">
            <v>96.067307692307693</v>
          </cell>
        </row>
        <row r="70">
          <cell r="L70">
            <v>95.418269230769198</v>
          </cell>
        </row>
        <row r="71">
          <cell r="L71">
            <v>94.286885245901601</v>
          </cell>
        </row>
        <row r="72">
          <cell r="L72">
            <v>94.286885245901601</v>
          </cell>
        </row>
        <row r="73">
          <cell r="L73">
            <v>95.352459016393396</v>
          </cell>
        </row>
        <row r="74">
          <cell r="L74">
            <v>91.235576923076906</v>
          </cell>
        </row>
      </sheetData>
      <sheetData sheetId="5">
        <row r="9">
          <cell r="F9">
            <v>97.906250000000014</v>
          </cell>
        </row>
        <row r="10">
          <cell r="F10">
            <v>100</v>
          </cell>
        </row>
        <row r="11">
          <cell r="F11">
            <v>100</v>
          </cell>
        </row>
        <row r="12">
          <cell r="F12">
            <v>90.666666666666671</v>
          </cell>
        </row>
        <row r="13">
          <cell r="F13">
            <v>99</v>
          </cell>
        </row>
        <row r="14">
          <cell r="F14">
            <v>100</v>
          </cell>
        </row>
        <row r="15">
          <cell r="F15">
            <v>100</v>
          </cell>
        </row>
        <row r="16">
          <cell r="F16">
            <v>84</v>
          </cell>
        </row>
        <row r="17">
          <cell r="F17">
            <v>100</v>
          </cell>
        </row>
        <row r="18">
          <cell r="F18">
            <v>100</v>
          </cell>
        </row>
        <row r="19">
          <cell r="F19">
            <v>86.666666666666671</v>
          </cell>
        </row>
        <row r="20">
          <cell r="F20">
            <v>100</v>
          </cell>
        </row>
        <row r="21">
          <cell r="F21">
            <v>100</v>
          </cell>
        </row>
        <row r="22">
          <cell r="F22">
            <v>100</v>
          </cell>
        </row>
        <row r="23">
          <cell r="F23">
            <v>100</v>
          </cell>
        </row>
        <row r="24">
          <cell r="F24">
            <v>97.333333333333329</v>
          </cell>
        </row>
        <row r="25">
          <cell r="F25">
            <v>100</v>
          </cell>
        </row>
        <row r="26">
          <cell r="F26">
            <v>100</v>
          </cell>
        </row>
        <row r="27">
          <cell r="F27">
            <v>100</v>
          </cell>
        </row>
        <row r="28">
          <cell r="F28">
            <v>100</v>
          </cell>
        </row>
        <row r="29">
          <cell r="F29">
            <v>99</v>
          </cell>
        </row>
        <row r="30">
          <cell r="F30">
            <v>100</v>
          </cell>
        </row>
        <row r="31">
          <cell r="F31">
            <v>100</v>
          </cell>
        </row>
        <row r="32">
          <cell r="F32">
            <v>99</v>
          </cell>
        </row>
        <row r="33">
          <cell r="F33">
            <v>100</v>
          </cell>
        </row>
        <row r="34">
          <cell r="F34">
            <v>80</v>
          </cell>
        </row>
        <row r="35">
          <cell r="F35">
            <v>99</v>
          </cell>
        </row>
        <row r="36">
          <cell r="F36">
            <v>100</v>
          </cell>
        </row>
        <row r="37">
          <cell r="F37">
            <v>100</v>
          </cell>
        </row>
        <row r="38">
          <cell r="F38">
            <v>98.333333333333329</v>
          </cell>
        </row>
        <row r="39">
          <cell r="F39">
            <v>100</v>
          </cell>
        </row>
        <row r="40">
          <cell r="F40">
            <v>100</v>
          </cell>
        </row>
        <row r="41">
          <cell r="F41">
            <v>100</v>
          </cell>
        </row>
        <row r="42">
          <cell r="F42">
            <v>100</v>
          </cell>
        </row>
        <row r="43">
          <cell r="F43">
            <v>100</v>
          </cell>
        </row>
        <row r="44">
          <cell r="F44">
            <v>100</v>
          </cell>
        </row>
        <row r="45">
          <cell r="F45">
            <v>100</v>
          </cell>
        </row>
        <row r="46">
          <cell r="F46">
            <v>100</v>
          </cell>
        </row>
        <row r="47">
          <cell r="F47">
            <v>100</v>
          </cell>
        </row>
        <row r="48">
          <cell r="F48">
            <v>100</v>
          </cell>
        </row>
        <row r="49">
          <cell r="F49">
            <v>73.599999999999994</v>
          </cell>
        </row>
        <row r="50">
          <cell r="F50">
            <v>0</v>
          </cell>
        </row>
        <row r="51">
          <cell r="F51">
            <v>100</v>
          </cell>
        </row>
        <row r="52">
          <cell r="F52">
            <v>100</v>
          </cell>
        </row>
        <row r="53">
          <cell r="F53">
            <v>100</v>
          </cell>
        </row>
        <row r="54">
          <cell r="F54">
            <v>90</v>
          </cell>
        </row>
        <row r="55">
          <cell r="F55">
            <v>83.333333333333329</v>
          </cell>
        </row>
        <row r="56">
          <cell r="F56">
            <v>81.333333333333329</v>
          </cell>
        </row>
        <row r="57">
          <cell r="F57">
            <v>0</v>
          </cell>
        </row>
        <row r="58">
          <cell r="F58">
            <v>100</v>
          </cell>
        </row>
        <row r="59">
          <cell r="F59">
            <v>81.333333333333329</v>
          </cell>
        </row>
        <row r="60">
          <cell r="F60">
            <v>100</v>
          </cell>
        </row>
        <row r="61">
          <cell r="F61">
            <v>100</v>
          </cell>
        </row>
        <row r="62">
          <cell r="F62">
            <v>100</v>
          </cell>
        </row>
        <row r="63">
          <cell r="F63">
            <v>100</v>
          </cell>
        </row>
        <row r="64">
          <cell r="F64">
            <v>100</v>
          </cell>
        </row>
        <row r="65">
          <cell r="F65">
            <v>100</v>
          </cell>
        </row>
        <row r="66">
          <cell r="F66">
            <v>100</v>
          </cell>
        </row>
        <row r="67">
          <cell r="F67">
            <v>100</v>
          </cell>
        </row>
        <row r="68">
          <cell r="F68">
            <v>100</v>
          </cell>
        </row>
        <row r="69">
          <cell r="F69">
            <v>100</v>
          </cell>
        </row>
        <row r="70">
          <cell r="F70">
            <v>100</v>
          </cell>
        </row>
        <row r="71">
          <cell r="F71">
            <v>100</v>
          </cell>
        </row>
        <row r="72">
          <cell r="F72">
            <v>100</v>
          </cell>
        </row>
        <row r="73">
          <cell r="F73">
            <v>100</v>
          </cell>
        </row>
        <row r="74">
          <cell r="F74">
            <v>100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1"/>
  <sheetViews>
    <sheetView zoomScale="85" zoomScaleNormal="85" workbookViewId="0">
      <pane ySplit="5" topLeftCell="A6" activePane="bottomLeft" state="frozen"/>
      <selection pane="bottomLeft" activeCell="C36" sqref="C36"/>
    </sheetView>
  </sheetViews>
  <sheetFormatPr baseColWidth="10" defaultRowHeight="13.5"/>
  <cols>
    <col min="1" max="1" width="5.140625" style="4" customWidth="1"/>
    <col min="2" max="2" width="39.7109375" style="3" customWidth="1"/>
    <col min="3" max="6" width="19.5703125" style="3" customWidth="1"/>
    <col min="7" max="7" width="3.140625" style="3" customWidth="1"/>
    <col min="8" max="8" width="4.42578125" style="4" customWidth="1"/>
    <col min="9" max="16384" width="11.42578125" style="4"/>
  </cols>
  <sheetData>
    <row r="1" spans="2:7" ht="16.5">
      <c r="B1" s="1" t="s">
        <v>0</v>
      </c>
      <c r="C1" s="2"/>
    </row>
    <row r="2" spans="2:7" ht="16.5">
      <c r="B2" s="5" t="s">
        <v>1</v>
      </c>
      <c r="C2" s="2"/>
      <c r="G2" s="6"/>
    </row>
    <row r="3" spans="2:7" ht="16.5">
      <c r="B3" s="5" t="s">
        <v>2</v>
      </c>
      <c r="C3" s="2"/>
    </row>
    <row r="4" spans="2:7" ht="14.25" thickBot="1"/>
    <row r="5" spans="2:7" ht="16.5" thickBot="1">
      <c r="B5" s="7" t="s">
        <v>3</v>
      </c>
      <c r="C5" s="7" t="s">
        <v>4</v>
      </c>
      <c r="D5" s="8" t="s">
        <v>5</v>
      </c>
      <c r="E5" s="9" t="s">
        <v>6</v>
      </c>
      <c r="F5" s="8" t="s">
        <v>7</v>
      </c>
      <c r="G5" s="10"/>
    </row>
    <row r="6" spans="2:7" ht="19.5">
      <c r="B6" s="11" t="s">
        <v>8</v>
      </c>
      <c r="C6" s="12">
        <f>[1]Cobertura!P9</f>
        <v>92.817848157732968</v>
      </c>
      <c r="D6" s="12">
        <f>[1]Consistencia!L9</f>
        <v>93.796362692599857</v>
      </c>
      <c r="E6" s="12">
        <f>[1]Oportunidad!F9</f>
        <v>97.906250000000014</v>
      </c>
      <c r="F6" s="13">
        <f>(C6*0.35)+(D6*0.4)+(E6*0.25)</f>
        <v>94.481354432246491</v>
      </c>
      <c r="G6" s="14"/>
    </row>
    <row r="7" spans="2:7">
      <c r="B7" s="15" t="s">
        <v>9</v>
      </c>
      <c r="C7" s="16">
        <f>[1]Cobertura!P10</f>
        <v>97.194317752398547</v>
      </c>
      <c r="D7" s="16">
        <f>[1]Consistencia!L10</f>
        <v>96.823459001692726</v>
      </c>
      <c r="E7" s="16">
        <f>[1]Oportunidad!F10</f>
        <v>100</v>
      </c>
      <c r="F7" s="17">
        <f t="shared" ref="F7:F70" si="0">(C7*0.35)+(D7*0.4)+(E7*0.25)</f>
        <v>97.747394814016587</v>
      </c>
      <c r="G7" s="18"/>
    </row>
    <row r="8" spans="2:7">
      <c r="B8" s="15" t="s">
        <v>10</v>
      </c>
      <c r="C8" s="16">
        <f>[1]Cobertura!P11</f>
        <v>97.782799389778802</v>
      </c>
      <c r="D8" s="16">
        <f>[1]Consistencia!L11</f>
        <v>96.842463767846965</v>
      </c>
      <c r="E8" s="16">
        <f>[1]Oportunidad!F11</f>
        <v>100</v>
      </c>
      <c r="F8" s="17">
        <f t="shared" si="0"/>
        <v>97.960965293561372</v>
      </c>
      <c r="G8" s="18"/>
    </row>
    <row r="9" spans="2:7">
      <c r="B9" s="15" t="s">
        <v>11</v>
      </c>
      <c r="C9" s="16">
        <f>[1]Cobertura!P12</f>
        <v>98.883736875757165</v>
      </c>
      <c r="D9" s="16">
        <f>[1]Consistencia!L12</f>
        <v>94.535167145676454</v>
      </c>
      <c r="E9" s="16">
        <f>[1]Oportunidad!F12</f>
        <v>90.666666666666671</v>
      </c>
      <c r="F9" s="17">
        <f>(C9*0.35)+(D9*0.4)+(E9*0.25)</f>
        <v>95.090041431452264</v>
      </c>
      <c r="G9" s="18"/>
    </row>
    <row r="10" spans="2:7">
      <c r="B10" s="15" t="s">
        <v>12</v>
      </c>
      <c r="C10" s="16">
        <f>[1]Cobertura!P13</f>
        <v>86.325291830118772</v>
      </c>
      <c r="D10" s="16">
        <f>[1]Consistencia!L13</f>
        <v>92.531090896182576</v>
      </c>
      <c r="E10" s="16">
        <f>[1]Oportunidad!F13</f>
        <v>99</v>
      </c>
      <c r="F10" s="17">
        <f t="shared" si="0"/>
        <v>91.976288499014601</v>
      </c>
      <c r="G10" s="18"/>
    </row>
    <row r="11" spans="2:7">
      <c r="B11" s="15" t="s">
        <v>13</v>
      </c>
      <c r="C11" s="16">
        <f>[1]Cobertura!P14</f>
        <v>94.354806087909992</v>
      </c>
      <c r="D11" s="16">
        <f>[1]Consistencia!L14</f>
        <v>97.011513822934361</v>
      </c>
      <c r="E11" s="16">
        <f>[1]Oportunidad!F14</f>
        <v>100</v>
      </c>
      <c r="F11" s="17">
        <f t="shared" si="0"/>
        <v>96.828787659942236</v>
      </c>
      <c r="G11" s="18"/>
    </row>
    <row r="12" spans="2:7">
      <c r="B12" s="15" t="s">
        <v>14</v>
      </c>
      <c r="C12" s="16">
        <f>[1]Cobertura!P15</f>
        <v>95.715028059278637</v>
      </c>
      <c r="D12" s="16">
        <f>[1]Consistencia!L15</f>
        <v>95.653787169480879</v>
      </c>
      <c r="E12" s="16">
        <f>[1]Oportunidad!F15</f>
        <v>100</v>
      </c>
      <c r="F12" s="17">
        <f>(C12*0.35)+(D12*0.4)+(E12*0.25)</f>
        <v>96.761774688539873</v>
      </c>
      <c r="G12" s="18"/>
    </row>
    <row r="13" spans="2:7">
      <c r="B13" s="15" t="s">
        <v>15</v>
      </c>
      <c r="C13" s="16">
        <f>[1]Cobertura!P16</f>
        <v>84.846515342276547</v>
      </c>
      <c r="D13" s="16">
        <f>[1]Consistencia!L16</f>
        <v>71.688946183886088</v>
      </c>
      <c r="E13" s="16">
        <f>[1]Oportunidad!F16</f>
        <v>84</v>
      </c>
      <c r="F13" s="17">
        <f t="shared" si="0"/>
        <v>79.37185884335122</v>
      </c>
      <c r="G13" s="18"/>
    </row>
    <row r="14" spans="2:7">
      <c r="B14" s="15" t="s">
        <v>16</v>
      </c>
      <c r="C14" s="16">
        <f>[1]Cobertura!P17</f>
        <v>97.054755573253445</v>
      </c>
      <c r="D14" s="16">
        <f>[1]Consistencia!L17</f>
        <v>94.31883125305481</v>
      </c>
      <c r="E14" s="16">
        <f>[1]Oportunidad!F17</f>
        <v>100</v>
      </c>
      <c r="F14" s="17">
        <f t="shared" si="0"/>
        <v>96.696696951860616</v>
      </c>
      <c r="G14" s="18"/>
    </row>
    <row r="15" spans="2:7">
      <c r="B15" s="15" t="s">
        <v>17</v>
      </c>
      <c r="C15" s="16">
        <f>[1]Cobertura!P18</f>
        <v>94.885680885465348</v>
      </c>
      <c r="D15" s="16">
        <f>[1]Consistencia!L18</f>
        <v>98.133162005491158</v>
      </c>
      <c r="E15" s="16">
        <f>[1]Oportunidad!F18</f>
        <v>100</v>
      </c>
      <c r="F15" s="17">
        <f t="shared" si="0"/>
        <v>97.463253112109342</v>
      </c>
      <c r="G15" s="18"/>
    </row>
    <row r="16" spans="2:7">
      <c r="B16" s="15" t="s">
        <v>18</v>
      </c>
      <c r="C16" s="16">
        <f>[1]Cobertura!P19</f>
        <v>87.778420469740638</v>
      </c>
      <c r="D16" s="16">
        <f>[1]Consistencia!L19</f>
        <v>94.387824291085408</v>
      </c>
      <c r="E16" s="16">
        <f>[1]Oportunidad!F19</f>
        <v>86.666666666666671</v>
      </c>
      <c r="F16" s="17">
        <f t="shared" si="0"/>
        <v>90.144243547510058</v>
      </c>
      <c r="G16" s="19"/>
    </row>
    <row r="17" spans="2:7">
      <c r="B17" s="15" t="s">
        <v>19</v>
      </c>
      <c r="C17" s="16">
        <f>[1]Cobertura!P20</f>
        <v>90.670831128027118</v>
      </c>
      <c r="D17" s="16">
        <f>[1]Consistencia!L20</f>
        <v>94.802562594695615</v>
      </c>
      <c r="E17" s="16">
        <f>[1]Oportunidad!F20</f>
        <v>100</v>
      </c>
      <c r="F17" s="17">
        <f t="shared" si="0"/>
        <v>94.65581593268773</v>
      </c>
      <c r="G17" s="19"/>
    </row>
    <row r="18" spans="2:7">
      <c r="B18" s="15" t="s">
        <v>20</v>
      </c>
      <c r="C18" s="16">
        <f>[1]Cobertura!P21</f>
        <v>89.188758862452886</v>
      </c>
      <c r="D18" s="16">
        <f>[1]Consistencia!L21</f>
        <v>83.398742908629373</v>
      </c>
      <c r="E18" s="16">
        <f>[1]Oportunidad!F21</f>
        <v>100</v>
      </c>
      <c r="F18" s="17">
        <f t="shared" si="0"/>
        <v>89.575562765310252</v>
      </c>
      <c r="G18" s="19"/>
    </row>
    <row r="19" spans="2:7">
      <c r="B19" s="15" t="s">
        <v>21</v>
      </c>
      <c r="C19" s="16">
        <f>[1]Cobertura!P22</f>
        <v>93.016717158846774</v>
      </c>
      <c r="D19" s="16">
        <f>[1]Consistencia!L22</f>
        <v>93.791555364278281</v>
      </c>
      <c r="E19" s="16">
        <f>[1]Oportunidad!F22</f>
        <v>100</v>
      </c>
      <c r="F19" s="17">
        <f t="shared" si="0"/>
        <v>95.07247315130769</v>
      </c>
      <c r="G19" s="19"/>
    </row>
    <row r="20" spans="2:7">
      <c r="B20" s="15" t="s">
        <v>22</v>
      </c>
      <c r="C20" s="16">
        <f>[1]Cobertura!P23</f>
        <v>95.631413148330822</v>
      </c>
      <c r="D20" s="16">
        <f>[1]Consistencia!L23</f>
        <v>96.441471209950322</v>
      </c>
      <c r="E20" s="16">
        <f>[1]Oportunidad!F23</f>
        <v>100</v>
      </c>
      <c r="F20" s="17">
        <f t="shared" si="0"/>
        <v>97.047583085895923</v>
      </c>
      <c r="G20" s="19"/>
    </row>
    <row r="21" spans="2:7">
      <c r="B21" s="20" t="s">
        <v>23</v>
      </c>
      <c r="C21" s="16">
        <f>[1]Cobertura!P24</f>
        <v>99.235880527188584</v>
      </c>
      <c r="D21" s="16">
        <f>[1]Consistencia!L24</f>
        <v>97.537615507162812</v>
      </c>
      <c r="E21" s="16">
        <f>[1]Oportunidad!F24</f>
        <v>97.333333333333329</v>
      </c>
      <c r="F21" s="17">
        <f t="shared" si="0"/>
        <v>98.080937720714459</v>
      </c>
      <c r="G21" s="21"/>
    </row>
    <row r="22" spans="2:7">
      <c r="B22" s="15" t="s">
        <v>24</v>
      </c>
      <c r="C22" s="16">
        <f>[1]Cobertura!P25</f>
        <v>94.602195643905333</v>
      </c>
      <c r="D22" s="16">
        <f>[1]Consistencia!L25</f>
        <v>96.111664169241493</v>
      </c>
      <c r="E22" s="16">
        <f>[1]Oportunidad!F25</f>
        <v>100</v>
      </c>
      <c r="F22" s="17">
        <f t="shared" si="0"/>
        <v>96.555434143063465</v>
      </c>
      <c r="G22" s="19"/>
    </row>
    <row r="23" spans="2:7">
      <c r="B23" s="15" t="s">
        <v>25</v>
      </c>
      <c r="C23" s="16">
        <f>[1]Cobertura!P26</f>
        <v>94.796128292191582</v>
      </c>
      <c r="D23" s="16">
        <f>[1]Consistencia!L26</f>
        <v>97.239646358752111</v>
      </c>
      <c r="E23" s="16">
        <f>[1]Oportunidad!F26</f>
        <v>100</v>
      </c>
      <c r="F23" s="17">
        <f t="shared" si="0"/>
        <v>97.074503445767903</v>
      </c>
      <c r="G23" s="18"/>
    </row>
    <row r="24" spans="2:7">
      <c r="B24" s="15" t="s">
        <v>26</v>
      </c>
      <c r="C24" s="16">
        <f>[1]Cobertura!P27</f>
        <v>95.70284361199586</v>
      </c>
      <c r="D24" s="16">
        <f>[1]Consistencia!L27</f>
        <v>96.47939243830487</v>
      </c>
      <c r="E24" s="16">
        <f>[1]Oportunidad!F27</f>
        <v>100</v>
      </c>
      <c r="F24" s="17">
        <f t="shared" si="0"/>
        <v>97.087752239520498</v>
      </c>
      <c r="G24" s="19"/>
    </row>
    <row r="25" spans="2:7">
      <c r="B25" s="15" t="s">
        <v>27</v>
      </c>
      <c r="C25" s="16">
        <f>[1]Cobertura!P28</f>
        <v>92.81626184501593</v>
      </c>
      <c r="D25" s="16">
        <f>[1]Consistencia!L28</f>
        <v>95.342486120426429</v>
      </c>
      <c r="E25" s="16">
        <f>[1]Oportunidad!F28</f>
        <v>100</v>
      </c>
      <c r="F25" s="17">
        <f t="shared" si="0"/>
        <v>95.622686093926148</v>
      </c>
      <c r="G25" s="19"/>
    </row>
    <row r="26" spans="2:7">
      <c r="B26" s="15" t="s">
        <v>28</v>
      </c>
      <c r="C26" s="16">
        <f>[1]Cobertura!P29</f>
        <v>84.511864170596596</v>
      </c>
      <c r="D26" s="16">
        <f>[1]Consistencia!L29</f>
        <v>84.26298666266652</v>
      </c>
      <c r="E26" s="16">
        <f>[1]Oportunidad!F29</f>
        <v>99</v>
      </c>
      <c r="F26" s="17">
        <f t="shared" si="0"/>
        <v>88.034347124775408</v>
      </c>
      <c r="G26" s="19"/>
    </row>
    <row r="27" spans="2:7">
      <c r="B27" s="20" t="s">
        <v>29</v>
      </c>
      <c r="C27" s="16">
        <f>[1]Cobertura!P30</f>
        <v>97.345233494818615</v>
      </c>
      <c r="D27" s="16">
        <f>[1]Consistencia!L30</f>
        <v>97.173448203516131</v>
      </c>
      <c r="E27" s="16">
        <f>[1]Oportunidad!F30</f>
        <v>100</v>
      </c>
      <c r="F27" s="17">
        <f t="shared" si="0"/>
        <v>97.940211004592967</v>
      </c>
      <c r="G27" s="19"/>
    </row>
    <row r="28" spans="2:7">
      <c r="B28" s="15" t="s">
        <v>30</v>
      </c>
      <c r="C28" s="16">
        <f>[1]Cobertura!P31</f>
        <v>88.560397939216045</v>
      </c>
      <c r="D28" s="16">
        <f>[1]Consistencia!L31</f>
        <v>94.019477133833036</v>
      </c>
      <c r="E28" s="16">
        <f>[1]Oportunidad!F31</f>
        <v>100</v>
      </c>
      <c r="F28" s="17">
        <f t="shared" si="0"/>
        <v>93.603930132258824</v>
      </c>
      <c r="G28" s="19"/>
    </row>
    <row r="29" spans="2:7">
      <c r="B29" s="15" t="s">
        <v>31</v>
      </c>
      <c r="C29" s="16">
        <f>[1]Cobertura!P32</f>
        <v>85.052966108601112</v>
      </c>
      <c r="D29" s="16">
        <f>[1]Consistencia!L32</f>
        <v>84.877708870114162</v>
      </c>
      <c r="E29" s="16">
        <f>[1]Oportunidad!F32</f>
        <v>99</v>
      </c>
      <c r="F29" s="17">
        <f t="shared" si="0"/>
        <v>88.469621686056058</v>
      </c>
      <c r="G29" s="19"/>
    </row>
    <row r="30" spans="2:7">
      <c r="B30" s="15" t="s">
        <v>32</v>
      </c>
      <c r="C30" s="16">
        <f>[1]Cobertura!P33</f>
        <v>91.086057142228469</v>
      </c>
      <c r="D30" s="16">
        <f>[1]Consistencia!L33</f>
        <v>95.090462204919504</v>
      </c>
      <c r="E30" s="16">
        <f>[1]Oportunidad!F33</f>
        <v>100</v>
      </c>
      <c r="F30" s="17">
        <f t="shared" si="0"/>
        <v>94.916304881747763</v>
      </c>
      <c r="G30" s="19"/>
    </row>
    <row r="31" spans="2:7">
      <c r="B31" s="15" t="s">
        <v>33</v>
      </c>
      <c r="C31" s="16">
        <f>[1]Cobertura!P34</f>
        <v>87.496808341911475</v>
      </c>
      <c r="D31" s="16">
        <f>[1]Consistencia!L34</f>
        <v>92.457950241438766</v>
      </c>
      <c r="E31" s="16">
        <f>[1]Oportunidad!F34</f>
        <v>80</v>
      </c>
      <c r="F31" s="17">
        <f t="shared" si="0"/>
        <v>87.607063016244524</v>
      </c>
      <c r="G31" s="19"/>
    </row>
    <row r="32" spans="2:7">
      <c r="B32" s="15" t="s">
        <v>34</v>
      </c>
      <c r="C32" s="16">
        <f>[1]Cobertura!P35</f>
        <v>89.68153083036205</v>
      </c>
      <c r="D32" s="16">
        <f>[1]Consistencia!L35</f>
        <v>94.670850147776221</v>
      </c>
      <c r="E32" s="16">
        <f>[1]Oportunidad!F35</f>
        <v>99</v>
      </c>
      <c r="F32" s="17">
        <f t="shared" si="0"/>
        <v>94.006875849737199</v>
      </c>
      <c r="G32" s="19"/>
    </row>
    <row r="33" spans="2:7">
      <c r="B33" s="15" t="s">
        <v>35</v>
      </c>
      <c r="C33" s="16">
        <f>[1]Cobertura!P36</f>
        <v>97.769437097852006</v>
      </c>
      <c r="D33" s="16">
        <f>[1]Consistencia!L36</f>
        <v>97.067903312314385</v>
      </c>
      <c r="E33" s="16">
        <f>[1]Oportunidad!F36</f>
        <v>100</v>
      </c>
      <c r="F33" s="17">
        <f t="shared" si="0"/>
        <v>98.046464309173956</v>
      </c>
      <c r="G33" s="19"/>
    </row>
    <row r="34" spans="2:7">
      <c r="B34" s="15" t="s">
        <v>36</v>
      </c>
      <c r="C34" s="16">
        <f>[1]Cobertura!P37</f>
        <v>94.677819602287897</v>
      </c>
      <c r="D34" s="16">
        <f>[1]Consistencia!L37</f>
        <v>96.360465601628192</v>
      </c>
      <c r="E34" s="16">
        <f>[1]Oportunidad!F37</f>
        <v>100</v>
      </c>
      <c r="F34" s="17">
        <f t="shared" si="0"/>
        <v>96.68142310145204</v>
      </c>
      <c r="G34" s="18"/>
    </row>
    <row r="35" spans="2:7">
      <c r="B35" s="15" t="s">
        <v>37</v>
      </c>
      <c r="C35" s="16">
        <f>[1]Cobertura!P38</f>
        <v>92.387768438655158</v>
      </c>
      <c r="D35" s="16">
        <f>[1]Consistencia!L38</f>
        <v>95.384388544213778</v>
      </c>
      <c r="E35" s="16">
        <f>[1]Oportunidad!F38</f>
        <v>98.333333333333329</v>
      </c>
      <c r="F35" s="17">
        <f t="shared" si="0"/>
        <v>95.07280770454814</v>
      </c>
      <c r="G35" s="19"/>
    </row>
    <row r="36" spans="2:7">
      <c r="B36" s="15" t="s">
        <v>38</v>
      </c>
      <c r="C36" s="16">
        <f>[1]Cobertura!P39</f>
        <v>99.7</v>
      </c>
      <c r="D36" s="16">
        <f>[1]Consistencia!L39</f>
        <v>98.065231957795689</v>
      </c>
      <c r="E36" s="16">
        <f>[1]Oportunidad!F39</f>
        <v>100</v>
      </c>
      <c r="F36" s="17">
        <f t="shared" si="0"/>
        <v>99.121092783118272</v>
      </c>
      <c r="G36" s="19"/>
    </row>
    <row r="37" spans="2:7">
      <c r="B37" s="15" t="s">
        <v>39</v>
      </c>
      <c r="C37" s="16">
        <f>[1]Cobertura!P40</f>
        <v>86.62296588173767</v>
      </c>
      <c r="D37" s="16">
        <f>[1]Consistencia!L40</f>
        <v>92.638139323805376</v>
      </c>
      <c r="E37" s="16">
        <f>[1]Oportunidad!F40</f>
        <v>100</v>
      </c>
      <c r="F37" s="17">
        <f t="shared" si="0"/>
        <v>92.373293788130326</v>
      </c>
      <c r="G37" s="19"/>
    </row>
    <row r="38" spans="2:7" ht="14.25" thickBot="1">
      <c r="B38" s="22" t="s">
        <v>40</v>
      </c>
      <c r="C38" s="16">
        <f>[1]Cobertura!P41</f>
        <v>94.795909515253996</v>
      </c>
      <c r="D38" s="23">
        <f>[1]Consistencia!L41</f>
        <v>96.343211750400854</v>
      </c>
      <c r="E38" s="23">
        <f>[1]Oportunidad!F41</f>
        <v>100</v>
      </c>
      <c r="F38" s="24">
        <f t="shared" si="0"/>
        <v>96.715853030499233</v>
      </c>
      <c r="G38" s="19"/>
    </row>
    <row r="39" spans="2:7" ht="16.5" thickBot="1">
      <c r="B39" s="25" t="s">
        <v>41</v>
      </c>
      <c r="C39" s="26">
        <f>[1]Cobertura!P42</f>
        <v>98.314686376161788</v>
      </c>
      <c r="D39" s="26">
        <f>[1]Consistencia!L42</f>
        <v>94.211310774835383</v>
      </c>
      <c r="E39" s="26">
        <f>[1]Oportunidad!F42</f>
        <v>100</v>
      </c>
      <c r="F39" s="27">
        <f t="shared" si="0"/>
        <v>97.094664541590788</v>
      </c>
      <c r="G39" s="28"/>
    </row>
    <row r="40" spans="2:7">
      <c r="B40" s="29" t="s">
        <v>42</v>
      </c>
      <c r="C40" s="30">
        <f>[1]Cobertura!P43</f>
        <v>99.5</v>
      </c>
      <c r="D40" s="30">
        <f>[1]Consistencia!L43</f>
        <v>95.489071038251396</v>
      </c>
      <c r="E40" s="30">
        <f>[1]Oportunidad!F43</f>
        <v>100</v>
      </c>
      <c r="F40" s="31">
        <f t="shared" si="0"/>
        <v>98.020628415300564</v>
      </c>
      <c r="G40" s="19"/>
    </row>
    <row r="41" spans="2:7" ht="27">
      <c r="B41" s="32" t="s">
        <v>43</v>
      </c>
      <c r="C41" s="16">
        <f>[1]Cobertura!P44</f>
        <v>99.2</v>
      </c>
      <c r="D41" s="16">
        <f>[1]Consistencia!L44</f>
        <v>95.789617486338798</v>
      </c>
      <c r="E41" s="16">
        <f>[1]Oportunidad!F44</f>
        <v>100</v>
      </c>
      <c r="F41" s="17">
        <f t="shared" si="0"/>
        <v>98.035846994535518</v>
      </c>
      <c r="G41" s="19"/>
    </row>
    <row r="42" spans="2:7">
      <c r="B42" s="32" t="s">
        <v>44</v>
      </c>
      <c r="C42" s="16">
        <f>[1]Cobertura!P45</f>
        <v>97.264116575591984</v>
      </c>
      <c r="D42" s="16">
        <f>[1]Consistencia!L45</f>
        <v>94.887978142076506</v>
      </c>
      <c r="E42" s="16">
        <f>[1]Oportunidad!F45</f>
        <v>100</v>
      </c>
      <c r="F42" s="17">
        <f t="shared" si="0"/>
        <v>96.997632058287792</v>
      </c>
      <c r="G42" s="19"/>
    </row>
    <row r="43" spans="2:7" ht="27">
      <c r="B43" s="32" t="s">
        <v>45</v>
      </c>
      <c r="C43" s="16">
        <f>[1]Cobertura!P46</f>
        <v>97.192307692307693</v>
      </c>
      <c r="D43" s="16">
        <f>[1]Consistencia!L46</f>
        <v>91.019230769230802</v>
      </c>
      <c r="E43" s="16">
        <f>[1]Oportunidad!F46</f>
        <v>100</v>
      </c>
      <c r="F43" s="17">
        <f t="shared" si="0"/>
        <v>95.425000000000011</v>
      </c>
      <c r="G43" s="19"/>
    </row>
    <row r="44" spans="2:7">
      <c r="B44" s="32" t="s">
        <v>46</v>
      </c>
      <c r="C44" s="16">
        <f>[1]Cobertura!P47</f>
        <v>94.167577413479052</v>
      </c>
      <c r="D44" s="16">
        <f>[1]Consistencia!L47</f>
        <v>93.002732240437197</v>
      </c>
      <c r="E44" s="16">
        <f>[1]Oportunidad!F47</f>
        <v>100</v>
      </c>
      <c r="F44" s="17">
        <f t="shared" si="0"/>
        <v>95.159744990892534</v>
      </c>
      <c r="G44" s="19"/>
    </row>
    <row r="45" spans="2:7" ht="14.25" thickBot="1">
      <c r="B45" s="33" t="s">
        <v>47</v>
      </c>
      <c r="C45" s="23">
        <f>[1]Cobertura!P48</f>
        <v>99.814207650273218</v>
      </c>
      <c r="D45" s="23">
        <f>[1]Consistencia!L48</f>
        <v>95.079234972677597</v>
      </c>
      <c r="E45" s="23">
        <f>[1]Oportunidad!F48</f>
        <v>100</v>
      </c>
      <c r="F45" s="24">
        <f t="shared" si="0"/>
        <v>97.966666666666669</v>
      </c>
      <c r="G45" s="19"/>
    </row>
    <row r="46" spans="2:7" ht="16.5" thickBot="1">
      <c r="B46" s="34" t="s">
        <v>48</v>
      </c>
      <c r="C46" s="26">
        <f>[1]Cobertura!P49</f>
        <v>96.04371584699453</v>
      </c>
      <c r="D46" s="26">
        <f>[1]Consistencia!L49</f>
        <v>93.642076502732237</v>
      </c>
      <c r="E46" s="26">
        <f>[1]Oportunidad!F49</f>
        <v>73.599999999999994</v>
      </c>
      <c r="F46" s="27">
        <f t="shared" si="0"/>
        <v>89.472131147540978</v>
      </c>
      <c r="G46" s="28"/>
    </row>
    <row r="47" spans="2:7" ht="27">
      <c r="B47" s="29" t="s">
        <v>49</v>
      </c>
      <c r="C47" s="30">
        <f>[1]Cobertura!P50</f>
        <v>94.349726775956285</v>
      </c>
      <c r="D47" s="30">
        <f>[1]Consistencia!L50</f>
        <v>92.101092896174904</v>
      </c>
      <c r="E47" s="30">
        <f>[1]Oportunidad!F50</f>
        <v>0</v>
      </c>
      <c r="F47" s="31">
        <f t="shared" si="0"/>
        <v>69.862841530054652</v>
      </c>
      <c r="G47" s="19"/>
    </row>
    <row r="48" spans="2:7">
      <c r="B48" s="32" t="s">
        <v>50</v>
      </c>
      <c r="C48" s="16">
        <f>[1]Cobertura!P51</f>
        <v>96.1712204007286</v>
      </c>
      <c r="D48" s="16">
        <f>[1]Consistencia!L51</f>
        <v>93.221311475409806</v>
      </c>
      <c r="E48" s="16">
        <f>[1]Oportunidad!F51</f>
        <v>100</v>
      </c>
      <c r="F48" s="17">
        <f t="shared" si="0"/>
        <v>95.948451730418924</v>
      </c>
      <c r="G48" s="19"/>
    </row>
    <row r="49" spans="2:7">
      <c r="B49" s="32" t="s">
        <v>51</v>
      </c>
      <c r="C49" s="16">
        <f>[1]Cobertura!P52</f>
        <v>98.721311475409834</v>
      </c>
      <c r="D49" s="16">
        <f>[1]Consistencia!L52</f>
        <v>95.325136612021893</v>
      </c>
      <c r="E49" s="16">
        <f>[1]Oportunidad!F52</f>
        <v>100</v>
      </c>
      <c r="F49" s="17">
        <f t="shared" si="0"/>
        <v>97.682513661202194</v>
      </c>
      <c r="G49" s="19"/>
    </row>
    <row r="50" spans="2:7" ht="27">
      <c r="B50" s="32" t="s">
        <v>52</v>
      </c>
      <c r="C50" s="16">
        <f>[1]Cobertura!P53</f>
        <v>95.442622950819683</v>
      </c>
      <c r="D50" s="16">
        <f>[1]Consistencia!L53</f>
        <v>94.150273224043701</v>
      </c>
      <c r="E50" s="16">
        <f>[1]Oportunidad!F53</f>
        <v>100</v>
      </c>
      <c r="F50" s="17">
        <f t="shared" si="0"/>
        <v>96.065027322404376</v>
      </c>
      <c r="G50" s="19"/>
    </row>
    <row r="51" spans="2:7" ht="27">
      <c r="B51" s="32" t="s">
        <v>53</v>
      </c>
      <c r="C51" s="16">
        <f>[1]Cobertura!P54</f>
        <v>101.27140255009107</v>
      </c>
      <c r="D51" s="16">
        <f>[1]Consistencia!L54</f>
        <v>95.516393442622899</v>
      </c>
      <c r="E51" s="16">
        <f>[1]Oportunidad!F54</f>
        <v>90</v>
      </c>
      <c r="F51" s="17">
        <f t="shared" si="0"/>
        <v>96.151548269581028</v>
      </c>
      <c r="G51" s="19"/>
    </row>
    <row r="52" spans="2:7" ht="27">
      <c r="B52" s="32" t="s">
        <v>54</v>
      </c>
      <c r="C52" s="16">
        <f>[1]Cobertura!P55</f>
        <v>95.624772313296901</v>
      </c>
      <c r="D52" s="16">
        <f>[1]Consistencia!L55</f>
        <v>92.292349726775996</v>
      </c>
      <c r="E52" s="16">
        <f>[1]Oportunidad!F55</f>
        <v>83.333333333333329</v>
      </c>
      <c r="F52" s="17">
        <f t="shared" si="0"/>
        <v>91.21894353369764</v>
      </c>
      <c r="G52" s="19"/>
    </row>
    <row r="53" spans="2:7" ht="27">
      <c r="B53" s="32" t="s">
        <v>55</v>
      </c>
      <c r="C53" s="16">
        <f>[1]Cobertura!P56</f>
        <v>96.353369763205833</v>
      </c>
      <c r="D53" s="16">
        <f>[1]Consistencia!L56</f>
        <v>94.806010928961797</v>
      </c>
      <c r="E53" s="16">
        <f>[1]Oportunidad!F56</f>
        <v>81.333333333333329</v>
      </c>
      <c r="F53" s="17">
        <f t="shared" si="0"/>
        <v>91.97941712204009</v>
      </c>
      <c r="G53" s="19"/>
    </row>
    <row r="54" spans="2:7" ht="27">
      <c r="B54" s="32" t="s">
        <v>56</v>
      </c>
      <c r="C54" s="16">
        <f>[1]Cobertura!P57</f>
        <v>93.074681238615668</v>
      </c>
      <c r="D54" s="16">
        <f>[1]Consistencia!L57</f>
        <v>93.248633879781394</v>
      </c>
      <c r="E54" s="16">
        <f>[1]Oportunidad!F57</f>
        <v>0</v>
      </c>
      <c r="F54" s="17">
        <f t="shared" si="0"/>
        <v>69.875591985428031</v>
      </c>
      <c r="G54" s="19"/>
    </row>
    <row r="55" spans="2:7" ht="27">
      <c r="B55" s="35" t="s">
        <v>57</v>
      </c>
      <c r="C55" s="16">
        <f>[1]Cobertura!P58</f>
        <v>94.349726775956285</v>
      </c>
      <c r="D55" s="16">
        <f>[1]Consistencia!L58</f>
        <v>92.674863387978107</v>
      </c>
      <c r="E55" s="16">
        <f>[1]Oportunidad!F58</f>
        <v>100</v>
      </c>
      <c r="F55" s="17">
        <f t="shared" si="0"/>
        <v>95.09234972677595</v>
      </c>
      <c r="G55" s="19"/>
    </row>
    <row r="56" spans="2:7" ht="27.75" thickBot="1">
      <c r="B56" s="33" t="s">
        <v>58</v>
      </c>
      <c r="C56" s="23">
        <f>[1]Cobertura!P59</f>
        <v>95.078324225865202</v>
      </c>
      <c r="D56" s="23">
        <f>[1]Consistencia!L59</f>
        <v>93.084699453551906</v>
      </c>
      <c r="E56" s="23">
        <f>[1]Oportunidad!F59</f>
        <v>81.333333333333329</v>
      </c>
      <c r="F56" s="24">
        <f t="shared" si="0"/>
        <v>90.844626593806908</v>
      </c>
      <c r="G56" s="19"/>
    </row>
    <row r="57" spans="2:7" ht="16.5" thickBot="1">
      <c r="B57" s="34" t="s">
        <v>59</v>
      </c>
      <c r="C57" s="26">
        <f>[1]Cobertura!P60</f>
        <v>98.25292740046838</v>
      </c>
      <c r="D57" s="26">
        <f>[1]Consistencia!L60</f>
        <v>94.146370023419209</v>
      </c>
      <c r="E57" s="26">
        <f>[1]Oportunidad!F60</f>
        <v>100</v>
      </c>
      <c r="F57" s="27">
        <f t="shared" si="0"/>
        <v>97.047072599531617</v>
      </c>
      <c r="G57" s="28"/>
    </row>
    <row r="58" spans="2:7" ht="40.5">
      <c r="B58" s="29" t="s">
        <v>60</v>
      </c>
      <c r="C58" s="30">
        <f>[1]Cobertura!P61</f>
        <v>98.539162112932615</v>
      </c>
      <c r="D58" s="30">
        <f>[1]Consistencia!L61</f>
        <v>95.079234972677597</v>
      </c>
      <c r="E58" s="30">
        <f>[1]Oportunidad!F61</f>
        <v>100</v>
      </c>
      <c r="F58" s="31">
        <f t="shared" si="0"/>
        <v>97.520400728597451</v>
      </c>
      <c r="G58" s="19"/>
    </row>
    <row r="59" spans="2:7" ht="27">
      <c r="B59" s="32" t="s">
        <v>61</v>
      </c>
      <c r="C59" s="16">
        <f>[1]Cobertura!P62</f>
        <v>99</v>
      </c>
      <c r="D59" s="16">
        <f>[1]Consistencia!L62</f>
        <v>95.516393442622999</v>
      </c>
      <c r="E59" s="16">
        <f>[1]Oportunidad!F62</f>
        <v>100</v>
      </c>
      <c r="F59" s="17">
        <f t="shared" si="0"/>
        <v>97.856557377049199</v>
      </c>
      <c r="G59" s="19"/>
    </row>
    <row r="60" spans="2:7" ht="27">
      <c r="B60" s="32" t="s">
        <v>62</v>
      </c>
      <c r="C60" s="16">
        <f>[1]Cobertura!P63</f>
        <v>94.349726775956285</v>
      </c>
      <c r="D60" s="16">
        <f>[1]Consistencia!L63</f>
        <v>90.762295081967196</v>
      </c>
      <c r="E60" s="16">
        <f>[1]Oportunidad!F63</f>
        <v>100</v>
      </c>
      <c r="F60" s="17">
        <f t="shared" si="0"/>
        <v>94.327322404371586</v>
      </c>
      <c r="G60" s="19"/>
    </row>
    <row r="61" spans="2:7" ht="27">
      <c r="B61" s="32" t="s">
        <v>63</v>
      </c>
      <c r="C61" s="16">
        <f>[1]Cobertura!P64</f>
        <v>95.442622950819683</v>
      </c>
      <c r="D61" s="16">
        <f>[1]Consistencia!L64</f>
        <v>92.428961748633895</v>
      </c>
      <c r="E61" s="16">
        <f>[1]Oportunidad!F64</f>
        <v>100</v>
      </c>
      <c r="F61" s="17">
        <f t="shared" si="0"/>
        <v>95.376502732240453</v>
      </c>
      <c r="G61" s="19"/>
    </row>
    <row r="62" spans="2:7" ht="27">
      <c r="B62" s="36" t="s">
        <v>64</v>
      </c>
      <c r="C62" s="16">
        <f>[1]Cobertura!P65</f>
        <v>99.632058287795999</v>
      </c>
      <c r="D62" s="16">
        <f>[1]Consistencia!L65</f>
        <v>93.877049180327901</v>
      </c>
      <c r="E62" s="16">
        <f>[1]Oportunidad!F65</f>
        <v>100</v>
      </c>
      <c r="F62" s="17">
        <f t="shared" si="0"/>
        <v>97.422040072859758</v>
      </c>
      <c r="G62" s="19"/>
    </row>
    <row r="63" spans="2:7" ht="27">
      <c r="B63" s="32" t="s">
        <v>65</v>
      </c>
      <c r="C63" s="16">
        <f>[1]Cobertura!P66</f>
        <v>99.5</v>
      </c>
      <c r="D63" s="16">
        <f>[1]Consistencia!L66</f>
        <v>95.871584699453507</v>
      </c>
      <c r="E63" s="16">
        <f>[1]Oportunidad!F66</f>
        <v>100</v>
      </c>
      <c r="F63" s="17">
        <f t="shared" si="0"/>
        <v>98.173633879781391</v>
      </c>
      <c r="G63" s="19"/>
    </row>
    <row r="64" spans="2:7" ht="14.25" thickBot="1">
      <c r="B64" s="37" t="s">
        <v>66</v>
      </c>
      <c r="C64" s="38">
        <f>[1]Cobertura!P67</f>
        <v>99.267759562841533</v>
      </c>
      <c r="D64" s="38">
        <f>[1]Consistencia!L67</f>
        <v>95.489071038251396</v>
      </c>
      <c r="E64" s="38">
        <f>[1]Oportunidad!F67</f>
        <v>100</v>
      </c>
      <c r="F64" s="39">
        <f t="shared" si="0"/>
        <v>97.939344262295094</v>
      </c>
      <c r="G64" s="19"/>
    </row>
    <row r="65" spans="2:7" ht="16.5" thickBot="1">
      <c r="B65" s="40" t="s">
        <v>67</v>
      </c>
      <c r="C65" s="41">
        <f>[1]Cobertura!P68</f>
        <v>99.293593246462081</v>
      </c>
      <c r="D65" s="41">
        <f>[1]Consistencia!L68</f>
        <v>94.441230559058397</v>
      </c>
      <c r="E65" s="41">
        <f>[1]Oportunidad!F68</f>
        <v>100</v>
      </c>
      <c r="F65" s="42">
        <f t="shared" si="0"/>
        <v>97.529249859885084</v>
      </c>
      <c r="G65" s="28"/>
    </row>
    <row r="66" spans="2:7" ht="27">
      <c r="B66" s="43" t="s">
        <v>68</v>
      </c>
      <c r="C66" s="30">
        <f>[1]Cobertura!P69</f>
        <v>99.5</v>
      </c>
      <c r="D66" s="30">
        <f>[1]Consistencia!L69</f>
        <v>96.067307692307693</v>
      </c>
      <c r="E66" s="30">
        <f>[1]Oportunidad!F69</f>
        <v>100</v>
      </c>
      <c r="F66" s="31">
        <f t="shared" si="0"/>
        <v>98.251923076923077</v>
      </c>
      <c r="G66" s="19"/>
    </row>
    <row r="67" spans="2:7" ht="27">
      <c r="B67" s="36" t="s">
        <v>69</v>
      </c>
      <c r="C67" s="16">
        <f>[1]Cobertura!P70</f>
        <v>99.2</v>
      </c>
      <c r="D67" s="16">
        <f>[1]Consistencia!L70</f>
        <v>95.418269230769198</v>
      </c>
      <c r="E67" s="16">
        <f>[1]Oportunidad!F70</f>
        <v>100</v>
      </c>
      <c r="F67" s="17">
        <f t="shared" si="0"/>
        <v>97.887307692307672</v>
      </c>
      <c r="G67" s="19"/>
    </row>
    <row r="68" spans="2:7" ht="27">
      <c r="B68" s="36" t="s">
        <v>70</v>
      </c>
      <c r="C68" s="16">
        <f>[1]Cobertura!P71</f>
        <v>99.0856102003643</v>
      </c>
      <c r="D68" s="16">
        <f>[1]Consistencia!L71</f>
        <v>94.286885245901601</v>
      </c>
      <c r="E68" s="16">
        <f>[1]Oportunidad!F71</f>
        <v>100</v>
      </c>
      <c r="F68" s="17">
        <f t="shared" si="0"/>
        <v>97.394717668488141</v>
      </c>
      <c r="G68" s="19"/>
    </row>
    <row r="69" spans="2:7" ht="27">
      <c r="B69" s="36" t="s">
        <v>71</v>
      </c>
      <c r="C69" s="16">
        <f>[1]Cobertura!P72</f>
        <v>99.0856102003643</v>
      </c>
      <c r="D69" s="16">
        <f>[1]Consistencia!L72</f>
        <v>94.286885245901601</v>
      </c>
      <c r="E69" s="16">
        <f>[1]Oportunidad!F72</f>
        <v>100</v>
      </c>
      <c r="F69" s="17">
        <f t="shared" si="0"/>
        <v>97.394717668488141</v>
      </c>
      <c r="G69" s="19"/>
    </row>
    <row r="70" spans="2:7" ht="27">
      <c r="B70" s="36" t="s">
        <v>72</v>
      </c>
      <c r="C70" s="16">
        <f>[1]Cobertura!P73</f>
        <v>99.5</v>
      </c>
      <c r="D70" s="16">
        <f>[1]Consistencia!L73</f>
        <v>95.352459016393396</v>
      </c>
      <c r="E70" s="16">
        <f>[1]Oportunidad!F73</f>
        <v>100</v>
      </c>
      <c r="F70" s="17">
        <f t="shared" si="0"/>
        <v>97.965983606557359</v>
      </c>
      <c r="G70" s="19"/>
    </row>
    <row r="71" spans="2:7" ht="27.75" thickBot="1">
      <c r="B71" s="44" t="s">
        <v>73</v>
      </c>
      <c r="C71" s="38">
        <f>[1]Cobertura!P74</f>
        <v>96.230769230769226</v>
      </c>
      <c r="D71" s="38">
        <f>[1]Consistencia!L74</f>
        <v>91.235576923076906</v>
      </c>
      <c r="E71" s="38">
        <f>[1]Oportunidad!F74</f>
        <v>100</v>
      </c>
      <c r="F71" s="39">
        <f t="shared" ref="F71" si="1">(C71*0.35)+(D71*0.4)+(E71*0.25)</f>
        <v>95.174999999999983</v>
      </c>
      <c r="G71" s="19"/>
    </row>
    <row r="72" spans="2:7">
      <c r="C72" s="45"/>
      <c r="D72" s="45"/>
      <c r="E72" s="45"/>
      <c r="G72" s="19"/>
    </row>
    <row r="73" spans="2:7">
      <c r="B73" s="46" t="s">
        <v>74</v>
      </c>
      <c r="C73" s="47" t="s">
        <v>75</v>
      </c>
      <c r="E73" s="45"/>
      <c r="G73" s="19"/>
    </row>
    <row r="74" spans="2:7">
      <c r="B74" s="48" t="s">
        <v>76</v>
      </c>
      <c r="C74" s="47" t="s">
        <v>77</v>
      </c>
      <c r="E74" s="45"/>
      <c r="G74" s="19"/>
    </row>
    <row r="75" spans="2:7">
      <c r="B75" s="49" t="s">
        <v>78</v>
      </c>
      <c r="C75" s="47" t="s">
        <v>79</v>
      </c>
      <c r="E75" s="45"/>
      <c r="G75" s="19"/>
    </row>
    <row r="76" spans="2:7">
      <c r="C76" s="45"/>
      <c r="D76" s="45"/>
      <c r="E76" s="45"/>
      <c r="G76" s="19"/>
    </row>
    <row r="77" spans="2:7">
      <c r="B77" s="50" t="s">
        <v>80</v>
      </c>
      <c r="C77" s="51"/>
      <c r="D77" s="51"/>
      <c r="E77" s="51"/>
      <c r="F77" s="52"/>
      <c r="G77" s="19"/>
    </row>
    <row r="78" spans="2:7">
      <c r="B78" s="53" t="s">
        <v>81</v>
      </c>
      <c r="C78" s="53"/>
      <c r="D78" s="53"/>
      <c r="E78" s="53"/>
      <c r="F78" s="53"/>
    </row>
    <row r="79" spans="2:7">
      <c r="B79" s="53" t="s">
        <v>82</v>
      </c>
      <c r="C79" s="53"/>
      <c r="D79" s="53"/>
      <c r="E79" s="53"/>
      <c r="F79" s="53"/>
    </row>
    <row r="80" spans="2:7">
      <c r="B80" s="53" t="s">
        <v>83</v>
      </c>
      <c r="C80" s="53"/>
      <c r="D80" s="53"/>
      <c r="E80" s="53"/>
      <c r="F80" s="53"/>
    </row>
    <row r="81" spans="2:6">
      <c r="B81" s="53" t="s">
        <v>84</v>
      </c>
      <c r="C81" s="53"/>
      <c r="D81" s="53"/>
      <c r="E81" s="53"/>
      <c r="F81" s="53"/>
    </row>
  </sheetData>
  <mergeCells count="4">
    <mergeCell ref="B78:F78"/>
    <mergeCell ref="B79:F79"/>
    <mergeCell ref="B80:F80"/>
    <mergeCell ref="B81:F81"/>
  </mergeCells>
  <conditionalFormatting sqref="G11">
    <cfRule type="cellIs" dxfId="18" priority="1" stopIfTrue="1" operator="between">
      <formula>100</formula>
      <formula>90</formula>
    </cfRule>
  </conditionalFormatting>
  <conditionalFormatting sqref="C6:F71">
    <cfRule type="cellIs" dxfId="17" priority="2" stopIfTrue="1" operator="greaterThanOrEqual">
      <formula>95</formula>
    </cfRule>
    <cfRule type="cellIs" dxfId="16" priority="3" stopIfTrue="1" operator="between">
      <formula>95</formula>
      <formula>80.01</formula>
    </cfRule>
    <cfRule type="cellIs" dxfId="15" priority="4" stopIfTrue="1" operator="lessThanOrEqual">
      <formula>80</formula>
    </cfRule>
  </conditionalFormatting>
  <pageMargins left="0.7" right="0.7" top="0.75" bottom="0.75" header="0.3" footer="0.3"/>
  <pageSetup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3"/>
  <sheetViews>
    <sheetView tabSelected="1" zoomScale="85" zoomScaleNormal="85" workbookViewId="0">
      <pane xSplit="1" ySplit="5" topLeftCell="U6" activePane="bottomRight" state="frozen"/>
      <selection pane="topRight" activeCell="B1" sqref="B1"/>
      <selection pane="bottomLeft" activeCell="A6" sqref="A6"/>
      <selection pane="bottomRight" activeCell="AA3" sqref="AA3"/>
    </sheetView>
  </sheetViews>
  <sheetFormatPr baseColWidth="10" defaultRowHeight="13.5"/>
  <cols>
    <col min="1" max="1" width="40.140625" style="4" customWidth="1"/>
    <col min="2" max="2" width="13.7109375" style="4" customWidth="1"/>
    <col min="3" max="3" width="16" style="4" customWidth="1"/>
    <col min="4" max="4" width="14.85546875" style="4" customWidth="1"/>
    <col min="5" max="5" width="18.140625" style="4" customWidth="1"/>
    <col min="6" max="6" width="3.140625" style="4" customWidth="1"/>
    <col min="7" max="7" width="22.42578125" style="3" customWidth="1"/>
    <col min="8" max="8" width="22.28515625" style="3" customWidth="1"/>
    <col min="9" max="9" width="24.5703125" style="3" customWidth="1"/>
    <col min="10" max="10" width="23" style="3" customWidth="1"/>
    <col min="11" max="11" width="4.42578125" style="55" customWidth="1"/>
    <col min="12" max="12" width="22" style="55" customWidth="1"/>
    <col min="13" max="13" width="23.140625" style="55" customWidth="1"/>
    <col min="14" max="14" width="21.42578125" style="55" customWidth="1"/>
    <col min="15" max="15" width="24" style="55" customWidth="1"/>
    <col min="16" max="16" width="4.42578125" style="55" customWidth="1"/>
    <col min="17" max="17" width="26" style="55" customWidth="1"/>
    <col min="18" max="18" width="23" style="55" customWidth="1"/>
    <col min="19" max="19" width="21.28515625" style="55" customWidth="1"/>
    <col min="20" max="20" width="25.28515625" style="55" customWidth="1"/>
    <col min="21" max="21" width="4.42578125" style="55" customWidth="1"/>
    <col min="22" max="22" width="26" style="55" customWidth="1"/>
    <col min="23" max="23" width="23" style="55" customWidth="1"/>
    <col min="24" max="24" width="21.28515625" style="55" customWidth="1"/>
    <col min="25" max="25" width="25.28515625" style="55" customWidth="1"/>
    <col min="26" max="26" width="4.42578125" style="55" customWidth="1"/>
    <col min="27" max="27" width="25.28515625" style="55" customWidth="1"/>
    <col min="28" max="31" width="18.140625" style="55" customWidth="1"/>
    <col min="32" max="33" width="11.42578125" style="55"/>
    <col min="34" max="16384" width="11.42578125" style="4"/>
  </cols>
  <sheetData>
    <row r="1" spans="1:31" ht="15.75">
      <c r="A1" s="54" t="s">
        <v>85</v>
      </c>
      <c r="G1" s="54" t="s">
        <v>86</v>
      </c>
      <c r="L1" s="54" t="s">
        <v>87</v>
      </c>
      <c r="Q1" s="54" t="s">
        <v>88</v>
      </c>
      <c r="V1" s="54" t="s">
        <v>0</v>
      </c>
    </row>
    <row r="2" spans="1:31">
      <c r="A2" s="5" t="s">
        <v>1</v>
      </c>
      <c r="G2" s="5" t="s">
        <v>1</v>
      </c>
      <c r="L2" s="5" t="s">
        <v>1</v>
      </c>
      <c r="Q2" s="5" t="s">
        <v>1</v>
      </c>
      <c r="V2" s="5" t="s">
        <v>1</v>
      </c>
    </row>
    <row r="3" spans="1:31">
      <c r="A3" s="5" t="s">
        <v>2</v>
      </c>
      <c r="G3" s="5" t="s">
        <v>2</v>
      </c>
      <c r="L3" s="5" t="s">
        <v>2</v>
      </c>
      <c r="Q3" s="5" t="s">
        <v>2</v>
      </c>
      <c r="V3" s="5" t="s">
        <v>2</v>
      </c>
    </row>
    <row r="4" spans="1:31" ht="14.25" thickBot="1"/>
    <row r="5" spans="1:31" ht="21" customHeight="1" thickBot="1">
      <c r="A5" s="7" t="s">
        <v>3</v>
      </c>
      <c r="B5" s="7" t="s">
        <v>89</v>
      </c>
      <c r="C5" s="8" t="s">
        <v>90</v>
      </c>
      <c r="D5" s="9" t="s">
        <v>91</v>
      </c>
      <c r="E5" s="8" t="s">
        <v>92</v>
      </c>
      <c r="F5" s="56"/>
      <c r="G5" s="7" t="s">
        <v>89</v>
      </c>
      <c r="H5" s="8" t="s">
        <v>90</v>
      </c>
      <c r="I5" s="9" t="s">
        <v>91</v>
      </c>
      <c r="J5" s="8" t="s">
        <v>92</v>
      </c>
      <c r="K5" s="56"/>
      <c r="L5" s="8" t="s">
        <v>4</v>
      </c>
      <c r="M5" s="8" t="s">
        <v>5</v>
      </c>
      <c r="N5" s="8" t="s">
        <v>6</v>
      </c>
      <c r="O5" s="8" t="s">
        <v>7</v>
      </c>
      <c r="P5" s="56"/>
      <c r="Q5" s="7" t="s">
        <v>4</v>
      </c>
      <c r="R5" s="8" t="s">
        <v>5</v>
      </c>
      <c r="S5" s="9" t="s">
        <v>6</v>
      </c>
      <c r="T5" s="8" t="s">
        <v>7</v>
      </c>
      <c r="V5" s="7" t="s">
        <v>4</v>
      </c>
      <c r="W5" s="8" t="s">
        <v>5</v>
      </c>
      <c r="X5" s="9" t="s">
        <v>6</v>
      </c>
      <c r="Y5" s="8" t="s">
        <v>7</v>
      </c>
      <c r="AA5" s="7" t="s">
        <v>3</v>
      </c>
      <c r="AB5" s="7" t="s">
        <v>89</v>
      </c>
      <c r="AC5" s="8" t="s">
        <v>90</v>
      </c>
      <c r="AD5" s="9" t="s">
        <v>91</v>
      </c>
      <c r="AE5" s="8" t="s">
        <v>92</v>
      </c>
    </row>
    <row r="6" spans="1:31" ht="19.5">
      <c r="A6" s="11" t="s">
        <v>8</v>
      </c>
      <c r="B6" s="12">
        <v>97.66</v>
      </c>
      <c r="C6" s="12">
        <v>81.87</v>
      </c>
      <c r="D6" s="12">
        <v>93.63</v>
      </c>
      <c r="E6" s="13">
        <v>87.4</v>
      </c>
      <c r="F6" s="56"/>
      <c r="G6" s="12">
        <v>89.03024618117891</v>
      </c>
      <c r="H6" s="12">
        <v>92.738621048455187</v>
      </c>
      <c r="I6" s="12">
        <v>94.239583333333343</v>
      </c>
      <c r="J6" s="13">
        <v>91.815930416128026</v>
      </c>
      <c r="K6" s="56"/>
      <c r="L6" s="12">
        <v>87.8</v>
      </c>
      <c r="M6" s="12">
        <v>97</v>
      </c>
      <c r="N6" s="12">
        <v>96</v>
      </c>
      <c r="O6" s="13">
        <v>93.9</v>
      </c>
      <c r="P6" s="56"/>
      <c r="Q6" s="12">
        <v>90.774417156224018</v>
      </c>
      <c r="R6" s="12">
        <v>92.480442823337924</v>
      </c>
      <c r="S6" s="12">
        <v>88</v>
      </c>
      <c r="T6" s="13">
        <v>90.763223134013572</v>
      </c>
      <c r="V6" s="12">
        <v>92.817848157732968</v>
      </c>
      <c r="W6" s="12">
        <v>93.796362692599857</v>
      </c>
      <c r="X6" s="12">
        <v>97.906250000000014</v>
      </c>
      <c r="Y6" s="13">
        <v>94.481354432246491</v>
      </c>
      <c r="AA6" s="57" t="s">
        <v>8</v>
      </c>
      <c r="AB6" s="58">
        <f>IF(Q6&lt;V6,10,IF(Q6&gt;V6,0,IF(Q6=V6,2,0)))</f>
        <v>10</v>
      </c>
      <c r="AC6" s="58">
        <f>IF(R6&lt;W6,10,IF(R6&gt;W6,0,IF(R6=W6,2,0)))</f>
        <v>10</v>
      </c>
      <c r="AD6" s="58">
        <v>10</v>
      </c>
      <c r="AE6" s="58">
        <f>IF(T6&lt;Y6,10,IF(T6&gt;Y6,0,IF(T6=Y6,2,0)))</f>
        <v>10</v>
      </c>
    </row>
    <row r="7" spans="1:31">
      <c r="A7" s="15" t="s">
        <v>9</v>
      </c>
      <c r="B7" s="16">
        <v>100</v>
      </c>
      <c r="C7" s="16">
        <v>78.349999999999994</v>
      </c>
      <c r="D7" s="16">
        <v>100</v>
      </c>
      <c r="E7" s="17">
        <v>87.01</v>
      </c>
      <c r="F7" s="56"/>
      <c r="G7" s="16">
        <v>89.561341778090537</v>
      </c>
      <c r="H7" s="16">
        <v>93.893742315408005</v>
      </c>
      <c r="I7" s="16">
        <v>100</v>
      </c>
      <c r="J7" s="17">
        <v>93.903966548494893</v>
      </c>
      <c r="K7" s="56"/>
      <c r="L7" s="16">
        <v>94.1</v>
      </c>
      <c r="M7" s="16">
        <v>100</v>
      </c>
      <c r="N7" s="16">
        <v>100</v>
      </c>
      <c r="O7" s="17">
        <v>98.3</v>
      </c>
      <c r="P7" s="56"/>
      <c r="Q7" s="16">
        <v>95.194317752398547</v>
      </c>
      <c r="R7" s="16">
        <v>95.323459001692726</v>
      </c>
      <c r="S7" s="16">
        <v>100</v>
      </c>
      <c r="T7" s="17">
        <v>96.447394814016576</v>
      </c>
      <c r="V7" s="16">
        <v>97.194317752398547</v>
      </c>
      <c r="W7" s="16">
        <v>96.823459001692726</v>
      </c>
      <c r="X7" s="16">
        <v>100</v>
      </c>
      <c r="Y7" s="17">
        <v>97.747394814016587</v>
      </c>
      <c r="AA7" s="59" t="s">
        <v>9</v>
      </c>
      <c r="AB7" s="58">
        <f>IF(Q7&lt;V7,10,IF(Q7&gt;V7,0,IF(Q7=V7,2,0)))</f>
        <v>10</v>
      </c>
      <c r="AC7" s="58">
        <f t="shared" ref="AC7:AE22" si="0">IF(R7&lt;W7,10,IF(R7&gt;W7,0,IF(R7=W7,2,0)))</f>
        <v>10</v>
      </c>
      <c r="AD7" s="58">
        <f t="shared" si="0"/>
        <v>2</v>
      </c>
      <c r="AE7" s="58">
        <f t="shared" si="0"/>
        <v>10</v>
      </c>
    </row>
    <row r="8" spans="1:31">
      <c r="A8" s="15" t="s">
        <v>10</v>
      </c>
      <c r="B8" s="16">
        <v>100</v>
      </c>
      <c r="C8" s="16">
        <v>73.45</v>
      </c>
      <c r="D8" s="16">
        <v>100</v>
      </c>
      <c r="E8" s="17">
        <v>84.07</v>
      </c>
      <c r="F8" s="56"/>
      <c r="G8" s="16">
        <v>89.195402298850581</v>
      </c>
      <c r="H8" s="16">
        <v>91.479179975608332</v>
      </c>
      <c r="I8" s="16">
        <v>100</v>
      </c>
      <c r="J8" s="17">
        <v>92.810062794841031</v>
      </c>
      <c r="K8" s="56"/>
      <c r="L8" s="16">
        <v>90.2</v>
      </c>
      <c r="M8" s="16">
        <v>99.4</v>
      </c>
      <c r="N8" s="16">
        <v>100</v>
      </c>
      <c r="O8" s="17">
        <v>96.9</v>
      </c>
      <c r="P8" s="56"/>
      <c r="Q8" s="16">
        <v>95.782799389778802</v>
      </c>
      <c r="R8" s="16">
        <v>95.342463767846965</v>
      </c>
      <c r="S8" s="16">
        <v>95.666666666666671</v>
      </c>
      <c r="T8" s="17">
        <v>95.577631960228032</v>
      </c>
      <c r="V8" s="16">
        <v>97.782799389778802</v>
      </c>
      <c r="W8" s="16">
        <v>96.842463767846965</v>
      </c>
      <c r="X8" s="16">
        <v>100</v>
      </c>
      <c r="Y8" s="17">
        <v>97.960965293561372</v>
      </c>
      <c r="AA8" s="59" t="s">
        <v>10</v>
      </c>
      <c r="AB8" s="58">
        <f>IF(Q8&lt;V8,10,IF(Q8&gt;V8,0,IF(Q8=V8,2,0)))</f>
        <v>10</v>
      </c>
      <c r="AC8" s="58">
        <f t="shared" si="0"/>
        <v>10</v>
      </c>
      <c r="AD8" s="58">
        <f t="shared" si="0"/>
        <v>10</v>
      </c>
      <c r="AE8" s="60">
        <f t="shared" si="0"/>
        <v>10</v>
      </c>
    </row>
    <row r="9" spans="1:31">
      <c r="A9" s="15" t="s">
        <v>11</v>
      </c>
      <c r="B9" s="16">
        <v>100</v>
      </c>
      <c r="C9" s="16">
        <v>78.16</v>
      </c>
      <c r="D9" s="16">
        <v>100</v>
      </c>
      <c r="E9" s="17">
        <v>86.9</v>
      </c>
      <c r="F9" s="56"/>
      <c r="G9" s="16">
        <v>99.390100867933384</v>
      </c>
      <c r="H9" s="16">
        <v>92.834902100957137</v>
      </c>
      <c r="I9" s="16">
        <v>100</v>
      </c>
      <c r="J9" s="17">
        <v>96.920496144159529</v>
      </c>
      <c r="K9" s="56"/>
      <c r="L9" s="16">
        <v>86.7</v>
      </c>
      <c r="M9" s="16">
        <v>99.9</v>
      </c>
      <c r="N9" s="16">
        <v>100</v>
      </c>
      <c r="O9" s="17">
        <v>96</v>
      </c>
      <c r="P9" s="56"/>
      <c r="Q9" s="16">
        <v>96.883736875757165</v>
      </c>
      <c r="R9" s="16">
        <v>93.035167145676454</v>
      </c>
      <c r="S9" s="16">
        <v>99</v>
      </c>
      <c r="T9" s="17">
        <v>95.873374764785581</v>
      </c>
      <c r="V9" s="16">
        <v>98.883736875757165</v>
      </c>
      <c r="W9" s="16">
        <v>94.535167145676454</v>
      </c>
      <c r="X9" s="16">
        <v>90.666666666666671</v>
      </c>
      <c r="Y9" s="17">
        <v>95.090041431452264</v>
      </c>
      <c r="AA9" s="59" t="s">
        <v>11</v>
      </c>
      <c r="AB9" s="58">
        <f t="shared" ref="AB9:AE38" si="1">IF(Q9&lt;V9,10,IF(Q9&gt;V9,0,IF(Q9=V9,2,0)))</f>
        <v>10</v>
      </c>
      <c r="AC9" s="58">
        <f t="shared" si="0"/>
        <v>10</v>
      </c>
      <c r="AD9" s="58">
        <f t="shared" si="0"/>
        <v>0</v>
      </c>
      <c r="AE9" s="60">
        <f t="shared" si="0"/>
        <v>0</v>
      </c>
    </row>
    <row r="10" spans="1:31">
      <c r="A10" s="15" t="s">
        <v>12</v>
      </c>
      <c r="B10" s="16">
        <v>100</v>
      </c>
      <c r="C10" s="16">
        <v>84.57</v>
      </c>
      <c r="D10" s="16">
        <v>90</v>
      </c>
      <c r="E10" s="17">
        <v>88.74</v>
      </c>
      <c r="F10" s="56"/>
      <c r="G10" s="16">
        <v>77.476737821565408</v>
      </c>
      <c r="H10" s="16">
        <v>92.316078633359083</v>
      </c>
      <c r="I10" s="16">
        <v>100</v>
      </c>
      <c r="J10" s="17">
        <v>89.043289690891527</v>
      </c>
      <c r="K10" s="56"/>
      <c r="L10" s="16">
        <v>81.5</v>
      </c>
      <c r="M10" s="16">
        <v>99.9</v>
      </c>
      <c r="N10" s="16">
        <v>100</v>
      </c>
      <c r="O10" s="17">
        <v>94.4</v>
      </c>
      <c r="P10" s="56"/>
      <c r="Q10" s="16">
        <v>84.325291830118772</v>
      </c>
      <c r="R10" s="16">
        <v>91.031090896182576</v>
      </c>
      <c r="S10" s="16">
        <v>100</v>
      </c>
      <c r="T10" s="17">
        <v>90.926288499014603</v>
      </c>
      <c r="V10" s="16">
        <v>86.325291830118772</v>
      </c>
      <c r="W10" s="16">
        <v>92.531090896182576</v>
      </c>
      <c r="X10" s="16">
        <v>99</v>
      </c>
      <c r="Y10" s="17">
        <v>91.976288499014601</v>
      </c>
      <c r="AA10" s="59" t="s">
        <v>12</v>
      </c>
      <c r="AB10" s="58">
        <f t="shared" si="1"/>
        <v>10</v>
      </c>
      <c r="AC10" s="58">
        <f t="shared" si="0"/>
        <v>10</v>
      </c>
      <c r="AD10" s="58">
        <f t="shared" si="0"/>
        <v>0</v>
      </c>
      <c r="AE10" s="60">
        <f t="shared" si="0"/>
        <v>10</v>
      </c>
    </row>
    <row r="11" spans="1:31">
      <c r="A11" s="15" t="s">
        <v>13</v>
      </c>
      <c r="B11" s="16">
        <v>100</v>
      </c>
      <c r="C11" s="16">
        <v>85.98</v>
      </c>
      <c r="D11" s="16">
        <v>100</v>
      </c>
      <c r="E11" s="17">
        <v>91.59</v>
      </c>
      <c r="F11" s="56"/>
      <c r="G11" s="16">
        <v>88.35249042145594</v>
      </c>
      <c r="H11" s="16">
        <v>91.989668515659247</v>
      </c>
      <c r="I11" s="16">
        <v>100</v>
      </c>
      <c r="J11" s="17">
        <v>92.719239053773279</v>
      </c>
      <c r="K11" s="56"/>
      <c r="L11" s="16">
        <v>86.4</v>
      </c>
      <c r="M11" s="16">
        <v>99.8</v>
      </c>
      <c r="N11" s="16">
        <v>100</v>
      </c>
      <c r="O11" s="17">
        <v>95.9</v>
      </c>
      <c r="P11" s="56"/>
      <c r="Q11" s="16">
        <v>92.354806087909992</v>
      </c>
      <c r="R11" s="16">
        <v>95.511513822934361</v>
      </c>
      <c r="S11" s="16">
        <v>100</v>
      </c>
      <c r="T11" s="17">
        <v>95.528787659942253</v>
      </c>
      <c r="V11" s="16">
        <v>94.354806087909992</v>
      </c>
      <c r="W11" s="16">
        <v>97.011513822934361</v>
      </c>
      <c r="X11" s="16">
        <v>100</v>
      </c>
      <c r="Y11" s="17">
        <v>96.828787659942236</v>
      </c>
      <c r="AA11" s="59" t="s">
        <v>13</v>
      </c>
      <c r="AB11" s="58">
        <f t="shared" si="1"/>
        <v>10</v>
      </c>
      <c r="AC11" s="58">
        <f t="shared" si="0"/>
        <v>10</v>
      </c>
      <c r="AD11" s="58">
        <f t="shared" si="0"/>
        <v>2</v>
      </c>
      <c r="AE11" s="60">
        <f t="shared" si="0"/>
        <v>10</v>
      </c>
    </row>
    <row r="12" spans="1:31">
      <c r="A12" s="15" t="s">
        <v>14</v>
      </c>
      <c r="B12" s="16">
        <v>100</v>
      </c>
      <c r="C12" s="16">
        <v>81.69</v>
      </c>
      <c r="D12" s="16">
        <v>100</v>
      </c>
      <c r="E12" s="17">
        <v>89.02</v>
      </c>
      <c r="F12" s="56"/>
      <c r="G12" s="16">
        <v>92.939244663382595</v>
      </c>
      <c r="H12" s="16">
        <v>91.262637553717369</v>
      </c>
      <c r="I12" s="16">
        <v>100</v>
      </c>
      <c r="J12" s="17">
        <v>94.033790653670849</v>
      </c>
      <c r="K12" s="56"/>
      <c r="L12" s="16">
        <v>87.2</v>
      </c>
      <c r="M12" s="16">
        <v>100</v>
      </c>
      <c r="N12" s="16">
        <v>100</v>
      </c>
      <c r="O12" s="17">
        <v>96.1</v>
      </c>
      <c r="P12" s="56"/>
      <c r="Q12" s="16">
        <v>93.715028059278637</v>
      </c>
      <c r="R12" s="16">
        <v>94.153787169480879</v>
      </c>
      <c r="S12" s="16">
        <v>95.666666666666671</v>
      </c>
      <c r="T12" s="17">
        <v>94.378441355206547</v>
      </c>
      <c r="V12" s="16">
        <v>95.715028059278637</v>
      </c>
      <c r="W12" s="16">
        <v>95.653787169480879</v>
      </c>
      <c r="X12" s="16">
        <v>100</v>
      </c>
      <c r="Y12" s="17">
        <v>96.761774688539873</v>
      </c>
      <c r="AA12" s="59" t="s">
        <v>14</v>
      </c>
      <c r="AB12" s="58">
        <f t="shared" si="1"/>
        <v>10</v>
      </c>
      <c r="AC12" s="58">
        <f t="shared" si="0"/>
        <v>10</v>
      </c>
      <c r="AD12" s="58">
        <f t="shared" si="0"/>
        <v>10</v>
      </c>
      <c r="AE12" s="60">
        <f t="shared" si="0"/>
        <v>10</v>
      </c>
    </row>
    <row r="13" spans="1:31">
      <c r="A13" s="15" t="s">
        <v>15</v>
      </c>
      <c r="B13" s="16">
        <v>100</v>
      </c>
      <c r="C13" s="16">
        <v>80.27</v>
      </c>
      <c r="D13" s="16">
        <v>89</v>
      </c>
      <c r="E13" s="17">
        <v>85.96</v>
      </c>
      <c r="F13" s="56"/>
      <c r="G13" s="16">
        <v>70.688970990695125</v>
      </c>
      <c r="H13" s="16">
        <v>72.959993011879803</v>
      </c>
      <c r="I13" s="16">
        <v>33.333333333333336</v>
      </c>
      <c r="J13" s="17">
        <v>62.258470384828549</v>
      </c>
      <c r="K13" s="56"/>
      <c r="L13" s="16">
        <v>80.7</v>
      </c>
      <c r="M13" s="16">
        <v>79.2</v>
      </c>
      <c r="N13" s="16">
        <v>82.7</v>
      </c>
      <c r="O13" s="17">
        <v>80.900000000000006</v>
      </c>
      <c r="P13" s="56"/>
      <c r="Q13" s="16">
        <v>82.846515342276547</v>
      </c>
      <c r="R13" s="16">
        <v>70.188946183886088</v>
      </c>
      <c r="S13" s="16">
        <v>96.666666666666671</v>
      </c>
      <c r="T13" s="17">
        <v>81.238525510017894</v>
      </c>
      <c r="V13" s="16">
        <v>84.846515342276547</v>
      </c>
      <c r="W13" s="16">
        <v>71.688946183886088</v>
      </c>
      <c r="X13" s="16">
        <v>84</v>
      </c>
      <c r="Y13" s="17">
        <v>79.37185884335122</v>
      </c>
      <c r="AA13" s="59" t="s">
        <v>15</v>
      </c>
      <c r="AB13" s="58">
        <f t="shared" si="1"/>
        <v>10</v>
      </c>
      <c r="AC13" s="58">
        <f t="shared" si="0"/>
        <v>10</v>
      </c>
      <c r="AD13" s="58">
        <f t="shared" si="0"/>
        <v>0</v>
      </c>
      <c r="AE13" s="60">
        <f t="shared" si="0"/>
        <v>0</v>
      </c>
    </row>
    <row r="14" spans="1:31">
      <c r="A14" s="15" t="s">
        <v>16</v>
      </c>
      <c r="B14" s="16">
        <v>100</v>
      </c>
      <c r="C14" s="16">
        <v>72.48</v>
      </c>
      <c r="D14" s="16">
        <v>100</v>
      </c>
      <c r="E14" s="17">
        <v>83.49</v>
      </c>
      <c r="F14" s="56"/>
      <c r="G14" s="16">
        <v>98.037766830870282</v>
      </c>
      <c r="H14" s="16">
        <v>90.228976010243656</v>
      </c>
      <c r="I14" s="16">
        <v>100</v>
      </c>
      <c r="J14" s="17">
        <v>95.404808794902067</v>
      </c>
      <c r="K14" s="56"/>
      <c r="L14" s="16">
        <v>92.2</v>
      </c>
      <c r="M14" s="16">
        <v>99.6</v>
      </c>
      <c r="N14" s="16">
        <v>100</v>
      </c>
      <c r="O14" s="17">
        <v>97.5</v>
      </c>
      <c r="P14" s="56"/>
      <c r="Q14" s="16">
        <v>95.054755573253445</v>
      </c>
      <c r="R14" s="16">
        <v>92.81883125305481</v>
      </c>
      <c r="S14" s="16">
        <v>100</v>
      </c>
      <c r="T14" s="17">
        <v>95.396696951860633</v>
      </c>
      <c r="V14" s="16">
        <v>97.054755573253445</v>
      </c>
      <c r="W14" s="16">
        <v>94.31883125305481</v>
      </c>
      <c r="X14" s="16">
        <v>100</v>
      </c>
      <c r="Y14" s="17">
        <v>96.696696951860616</v>
      </c>
      <c r="AA14" s="59" t="s">
        <v>16</v>
      </c>
      <c r="AB14" s="58">
        <f t="shared" si="1"/>
        <v>10</v>
      </c>
      <c r="AC14" s="58">
        <f t="shared" si="0"/>
        <v>10</v>
      </c>
      <c r="AD14" s="58">
        <f t="shared" si="0"/>
        <v>2</v>
      </c>
      <c r="AE14" s="60">
        <f t="shared" si="0"/>
        <v>10</v>
      </c>
    </row>
    <row r="15" spans="1:31">
      <c r="A15" s="15" t="s">
        <v>17</v>
      </c>
      <c r="B15" s="16">
        <v>100</v>
      </c>
      <c r="C15" s="16">
        <v>82.1</v>
      </c>
      <c r="D15" s="16">
        <v>100</v>
      </c>
      <c r="E15" s="17">
        <v>89.3</v>
      </c>
      <c r="F15" s="56"/>
      <c r="G15" s="16">
        <v>98.405496499870367</v>
      </c>
      <c r="H15" s="16">
        <v>95.959154098008696</v>
      </c>
      <c r="I15" s="16">
        <v>100</v>
      </c>
      <c r="J15" s="17">
        <v>97.825585414158098</v>
      </c>
      <c r="K15" s="56"/>
      <c r="L15" s="16">
        <v>93.6</v>
      </c>
      <c r="M15" s="16">
        <v>100</v>
      </c>
      <c r="N15" s="16">
        <v>100</v>
      </c>
      <c r="O15" s="17">
        <v>98.1</v>
      </c>
      <c r="P15" s="56"/>
      <c r="Q15" s="16">
        <v>92.885680885465348</v>
      </c>
      <c r="R15" s="16">
        <v>96.633162005491158</v>
      </c>
      <c r="S15" s="16">
        <v>96.666666666666671</v>
      </c>
      <c r="T15" s="17">
        <v>95.329919778776016</v>
      </c>
      <c r="V15" s="16">
        <v>94.885680885465348</v>
      </c>
      <c r="W15" s="16">
        <v>98.133162005491158</v>
      </c>
      <c r="X15" s="16">
        <v>100</v>
      </c>
      <c r="Y15" s="17">
        <v>97.463253112109342</v>
      </c>
      <c r="AA15" s="59" t="s">
        <v>17</v>
      </c>
      <c r="AB15" s="58">
        <f t="shared" si="1"/>
        <v>10</v>
      </c>
      <c r="AC15" s="58">
        <f t="shared" si="0"/>
        <v>10</v>
      </c>
      <c r="AD15" s="58">
        <f t="shared" si="0"/>
        <v>10</v>
      </c>
      <c r="AE15" s="60">
        <f t="shared" si="0"/>
        <v>10</v>
      </c>
    </row>
    <row r="16" spans="1:31">
      <c r="A16" s="15" t="s">
        <v>18</v>
      </c>
      <c r="B16" s="16">
        <v>100</v>
      </c>
      <c r="C16" s="16">
        <v>81.599999999999994</v>
      </c>
      <c r="D16" s="16">
        <v>90</v>
      </c>
      <c r="E16" s="17">
        <v>87</v>
      </c>
      <c r="F16" s="56"/>
      <c r="G16" s="16">
        <v>84.570942042206411</v>
      </c>
      <c r="H16" s="16">
        <v>90.435833493190103</v>
      </c>
      <c r="I16" s="16">
        <v>100</v>
      </c>
      <c r="J16" s="17">
        <v>90.774163112048285</v>
      </c>
      <c r="K16" s="56"/>
      <c r="L16" s="16">
        <v>82.9</v>
      </c>
      <c r="M16" s="16">
        <v>99.7</v>
      </c>
      <c r="N16" s="16">
        <v>100</v>
      </c>
      <c r="O16" s="17">
        <v>94.8</v>
      </c>
      <c r="P16" s="56"/>
      <c r="Q16" s="16">
        <v>85.778420469740638</v>
      </c>
      <c r="R16" s="16">
        <v>92.887824291085408</v>
      </c>
      <c r="S16" s="16">
        <v>85.333333333333329</v>
      </c>
      <c r="T16" s="17">
        <v>88.510910214176718</v>
      </c>
      <c r="V16" s="16">
        <v>87.778420469740638</v>
      </c>
      <c r="W16" s="16">
        <v>94.387824291085408</v>
      </c>
      <c r="X16" s="16">
        <v>86.666666666666671</v>
      </c>
      <c r="Y16" s="17">
        <v>90.144243547510058</v>
      </c>
      <c r="AA16" s="59" t="s">
        <v>18</v>
      </c>
      <c r="AB16" s="58">
        <f t="shared" si="1"/>
        <v>10</v>
      </c>
      <c r="AC16" s="58">
        <f t="shared" si="0"/>
        <v>10</v>
      </c>
      <c r="AD16" s="58">
        <f t="shared" si="0"/>
        <v>10</v>
      </c>
      <c r="AE16" s="60">
        <f t="shared" si="0"/>
        <v>10</v>
      </c>
    </row>
    <row r="17" spans="1:31">
      <c r="A17" s="15" t="s">
        <v>19</v>
      </c>
      <c r="B17" s="16">
        <v>100</v>
      </c>
      <c r="C17" s="16">
        <v>85.9</v>
      </c>
      <c r="D17" s="16">
        <v>95</v>
      </c>
      <c r="E17" s="17">
        <v>90.5</v>
      </c>
      <c r="F17" s="56"/>
      <c r="G17" s="16">
        <v>90.166442752649644</v>
      </c>
      <c r="H17" s="16">
        <v>92.117374086286006</v>
      </c>
      <c r="I17" s="16">
        <v>100</v>
      </c>
      <c r="J17" s="17">
        <v>93.405204597941776</v>
      </c>
      <c r="K17" s="56"/>
      <c r="L17" s="16">
        <v>93.5</v>
      </c>
      <c r="M17" s="16">
        <v>99.9</v>
      </c>
      <c r="N17" s="16">
        <v>100</v>
      </c>
      <c r="O17" s="17">
        <v>98</v>
      </c>
      <c r="P17" s="56"/>
      <c r="Q17" s="16">
        <v>88.670831128027118</v>
      </c>
      <c r="R17" s="16">
        <v>93.302562594695615</v>
      </c>
      <c r="S17" s="16">
        <v>100</v>
      </c>
      <c r="T17" s="17">
        <v>93.355815932687733</v>
      </c>
      <c r="V17" s="16">
        <v>90.670831128027118</v>
      </c>
      <c r="W17" s="16">
        <v>94.802562594695615</v>
      </c>
      <c r="X17" s="16">
        <v>100</v>
      </c>
      <c r="Y17" s="17">
        <v>94.65581593268773</v>
      </c>
      <c r="AA17" s="59" t="s">
        <v>19</v>
      </c>
      <c r="AB17" s="58">
        <f t="shared" si="1"/>
        <v>10</v>
      </c>
      <c r="AC17" s="58">
        <f t="shared" si="0"/>
        <v>10</v>
      </c>
      <c r="AD17" s="58">
        <f t="shared" si="0"/>
        <v>2</v>
      </c>
      <c r="AE17" s="60">
        <f t="shared" si="0"/>
        <v>10</v>
      </c>
    </row>
    <row r="18" spans="1:31">
      <c r="A18" s="15" t="s">
        <v>20</v>
      </c>
      <c r="B18" s="16">
        <v>50</v>
      </c>
      <c r="C18" s="16">
        <v>83.5</v>
      </c>
      <c r="D18" s="16">
        <v>0</v>
      </c>
      <c r="E18" s="17">
        <v>60.1</v>
      </c>
      <c r="F18" s="56"/>
      <c r="G18" s="16">
        <v>81.605376713636531</v>
      </c>
      <c r="H18" s="16">
        <v>92.537234886168648</v>
      </c>
      <c r="I18" s="16">
        <v>100</v>
      </c>
      <c r="J18" s="17">
        <v>90.576775804240242</v>
      </c>
      <c r="K18" s="56"/>
      <c r="L18" s="16">
        <v>81.7</v>
      </c>
      <c r="M18" s="16">
        <v>69.8</v>
      </c>
      <c r="N18" s="16">
        <v>0</v>
      </c>
      <c r="O18" s="17">
        <v>48.9</v>
      </c>
      <c r="P18" s="56"/>
      <c r="Q18" s="16">
        <v>87.188758862452886</v>
      </c>
      <c r="R18" s="16">
        <v>81.898742908629373</v>
      </c>
      <c r="S18" s="16">
        <v>100</v>
      </c>
      <c r="T18" s="17">
        <v>88.275562765310255</v>
      </c>
      <c r="V18" s="16">
        <v>89.188758862452886</v>
      </c>
      <c r="W18" s="16">
        <v>83.398742908629373</v>
      </c>
      <c r="X18" s="16">
        <v>100</v>
      </c>
      <c r="Y18" s="17">
        <v>89.575562765310252</v>
      </c>
      <c r="AA18" s="59" t="s">
        <v>20</v>
      </c>
      <c r="AB18" s="58">
        <f t="shared" si="1"/>
        <v>10</v>
      </c>
      <c r="AC18" s="58">
        <f t="shared" si="0"/>
        <v>10</v>
      </c>
      <c r="AD18" s="58">
        <f t="shared" si="0"/>
        <v>2</v>
      </c>
      <c r="AE18" s="60">
        <f t="shared" si="0"/>
        <v>10</v>
      </c>
    </row>
    <row r="19" spans="1:31">
      <c r="A19" s="15" t="s">
        <v>21</v>
      </c>
      <c r="B19" s="16">
        <v>100</v>
      </c>
      <c r="C19" s="16">
        <v>79.900000000000006</v>
      </c>
      <c r="D19" s="16">
        <v>100</v>
      </c>
      <c r="E19" s="17">
        <v>88</v>
      </c>
      <c r="F19" s="56"/>
      <c r="G19" s="16">
        <v>82.115489874110565</v>
      </c>
      <c r="H19" s="16">
        <v>90.008331821510879</v>
      </c>
      <c r="I19" s="16">
        <v>100</v>
      </c>
      <c r="J19" s="17">
        <v>89.74375418454305</v>
      </c>
      <c r="K19" s="56"/>
      <c r="L19" s="16">
        <v>86</v>
      </c>
      <c r="M19" s="16">
        <v>99.9</v>
      </c>
      <c r="N19" s="16">
        <v>100</v>
      </c>
      <c r="O19" s="17">
        <v>95.8</v>
      </c>
      <c r="P19" s="56"/>
      <c r="Q19" s="16">
        <v>91.016717158846774</v>
      </c>
      <c r="R19" s="16">
        <v>92.291555364278281</v>
      </c>
      <c r="S19" s="16">
        <v>97.333333333333329</v>
      </c>
      <c r="T19" s="17">
        <v>93.105806484641008</v>
      </c>
      <c r="V19" s="16">
        <v>93.016717158846774</v>
      </c>
      <c r="W19" s="16">
        <v>93.791555364278281</v>
      </c>
      <c r="X19" s="16">
        <v>100</v>
      </c>
      <c r="Y19" s="17">
        <v>95.07247315130769</v>
      </c>
      <c r="AA19" s="59" t="s">
        <v>21</v>
      </c>
      <c r="AB19" s="58">
        <f t="shared" si="1"/>
        <v>10</v>
      </c>
      <c r="AC19" s="58">
        <f t="shared" si="0"/>
        <v>10</v>
      </c>
      <c r="AD19" s="58">
        <f t="shared" si="0"/>
        <v>10</v>
      </c>
      <c r="AE19" s="60">
        <f t="shared" si="0"/>
        <v>10</v>
      </c>
    </row>
    <row r="20" spans="1:31">
      <c r="A20" s="15" t="s">
        <v>22</v>
      </c>
      <c r="B20" s="16">
        <v>100</v>
      </c>
      <c r="C20" s="16">
        <v>79</v>
      </c>
      <c r="D20" s="16">
        <v>100</v>
      </c>
      <c r="E20" s="17">
        <v>87.4</v>
      </c>
      <c r="F20" s="56"/>
      <c r="G20" s="16">
        <v>85.675189616076324</v>
      </c>
      <c r="H20" s="16">
        <v>87.98590971272229</v>
      </c>
      <c r="I20" s="16">
        <v>100</v>
      </c>
      <c r="J20" s="17">
        <v>90.180680250715625</v>
      </c>
      <c r="K20" s="56"/>
      <c r="L20" s="16">
        <v>91</v>
      </c>
      <c r="M20" s="16">
        <v>99.9</v>
      </c>
      <c r="N20" s="16">
        <v>100</v>
      </c>
      <c r="O20" s="17">
        <v>97.3</v>
      </c>
      <c r="P20" s="56"/>
      <c r="Q20" s="16">
        <v>93.631413148330822</v>
      </c>
      <c r="R20" s="16">
        <v>94.941471209950322</v>
      </c>
      <c r="S20" s="16">
        <v>100</v>
      </c>
      <c r="T20" s="17">
        <v>95.747583085895911</v>
      </c>
      <c r="V20" s="16">
        <v>95.631413148330822</v>
      </c>
      <c r="W20" s="16">
        <v>96.441471209950322</v>
      </c>
      <c r="X20" s="16">
        <v>100</v>
      </c>
      <c r="Y20" s="17">
        <v>97.047583085895923</v>
      </c>
      <c r="AA20" s="59" t="s">
        <v>22</v>
      </c>
      <c r="AB20" s="58">
        <f t="shared" si="1"/>
        <v>10</v>
      </c>
      <c r="AC20" s="58">
        <f t="shared" si="0"/>
        <v>10</v>
      </c>
      <c r="AD20" s="58">
        <f t="shared" si="0"/>
        <v>2</v>
      </c>
      <c r="AE20" s="60">
        <f t="shared" si="0"/>
        <v>10</v>
      </c>
    </row>
    <row r="21" spans="1:31">
      <c r="A21" s="20" t="s">
        <v>23</v>
      </c>
      <c r="B21" s="16">
        <v>100</v>
      </c>
      <c r="C21" s="16">
        <v>83.9</v>
      </c>
      <c r="D21" s="16">
        <v>100</v>
      </c>
      <c r="E21" s="17">
        <v>90.3</v>
      </c>
      <c r="F21" s="56"/>
      <c r="G21" s="16">
        <v>99.421717712572288</v>
      </c>
      <c r="H21" s="16">
        <v>96.537701345296682</v>
      </c>
      <c r="I21" s="16">
        <v>100</v>
      </c>
      <c r="J21" s="17">
        <v>98.412681737518966</v>
      </c>
      <c r="K21" s="56"/>
      <c r="L21" s="16">
        <v>92.6</v>
      </c>
      <c r="M21" s="16">
        <v>100</v>
      </c>
      <c r="N21" s="16">
        <v>100</v>
      </c>
      <c r="O21" s="17">
        <v>97.7</v>
      </c>
      <c r="P21" s="56"/>
      <c r="Q21" s="16">
        <v>97.235880527188584</v>
      </c>
      <c r="R21" s="16">
        <v>96.037615507162812</v>
      </c>
      <c r="S21" s="16">
        <v>100</v>
      </c>
      <c r="T21" s="17">
        <v>97.447604387381119</v>
      </c>
      <c r="V21" s="16">
        <v>99.235880527188584</v>
      </c>
      <c r="W21" s="16">
        <v>97.537615507162812</v>
      </c>
      <c r="X21" s="16">
        <v>97.333333333333329</v>
      </c>
      <c r="Y21" s="17">
        <v>98.080937720714459</v>
      </c>
      <c r="AA21" s="61" t="s">
        <v>23</v>
      </c>
      <c r="AB21" s="58">
        <f t="shared" si="1"/>
        <v>10</v>
      </c>
      <c r="AC21" s="58">
        <f t="shared" si="0"/>
        <v>10</v>
      </c>
      <c r="AD21" s="58">
        <f t="shared" si="0"/>
        <v>0</v>
      </c>
      <c r="AE21" s="60">
        <f t="shared" si="0"/>
        <v>10</v>
      </c>
    </row>
    <row r="22" spans="1:31">
      <c r="A22" s="15" t="s">
        <v>24</v>
      </c>
      <c r="B22" s="16">
        <v>100</v>
      </c>
      <c r="C22" s="16">
        <v>74.599999999999994</v>
      </c>
      <c r="D22" s="16">
        <v>89</v>
      </c>
      <c r="E22" s="17">
        <v>82.6</v>
      </c>
      <c r="F22" s="56"/>
      <c r="G22" s="16">
        <v>89.387581341604331</v>
      </c>
      <c r="H22" s="16">
        <v>91.470442587434221</v>
      </c>
      <c r="I22" s="16">
        <v>100</v>
      </c>
      <c r="J22" s="17">
        <v>92.873830504535206</v>
      </c>
      <c r="K22" s="56"/>
      <c r="L22" s="16">
        <v>90.5</v>
      </c>
      <c r="M22" s="16">
        <v>99.8</v>
      </c>
      <c r="N22" s="16">
        <v>100</v>
      </c>
      <c r="O22" s="17">
        <v>97.1</v>
      </c>
      <c r="P22" s="56"/>
      <c r="Q22" s="16">
        <v>92.602195643905333</v>
      </c>
      <c r="R22" s="16">
        <v>94.611664169241493</v>
      </c>
      <c r="S22" s="16">
        <v>71.666666666666671</v>
      </c>
      <c r="T22" s="17">
        <v>88.172100809730139</v>
      </c>
      <c r="V22" s="16">
        <v>94.602195643905333</v>
      </c>
      <c r="W22" s="16">
        <v>96.111664169241493</v>
      </c>
      <c r="X22" s="16">
        <v>100</v>
      </c>
      <c r="Y22" s="17">
        <v>96.555434143063465</v>
      </c>
      <c r="AA22" s="59" t="s">
        <v>24</v>
      </c>
      <c r="AB22" s="58">
        <f t="shared" si="1"/>
        <v>10</v>
      </c>
      <c r="AC22" s="58">
        <f t="shared" si="0"/>
        <v>10</v>
      </c>
      <c r="AD22" s="58">
        <f t="shared" si="0"/>
        <v>10</v>
      </c>
      <c r="AE22" s="60">
        <f t="shared" si="0"/>
        <v>10</v>
      </c>
    </row>
    <row r="23" spans="1:31">
      <c r="A23" s="15" t="s">
        <v>25</v>
      </c>
      <c r="B23" s="16">
        <v>100</v>
      </c>
      <c r="C23" s="16">
        <v>78.400000000000006</v>
      </c>
      <c r="D23" s="16">
        <v>100</v>
      </c>
      <c r="E23" s="17">
        <v>87.1</v>
      </c>
      <c r="F23" s="56"/>
      <c r="G23" s="16">
        <v>95.865054485744139</v>
      </c>
      <c r="H23" s="16">
        <v>94.112947406866311</v>
      </c>
      <c r="I23" s="16">
        <v>100</v>
      </c>
      <c r="J23" s="17">
        <v>96.197948032756983</v>
      </c>
      <c r="K23" s="56"/>
      <c r="L23" s="16">
        <v>95.5</v>
      </c>
      <c r="M23" s="16">
        <v>99.8</v>
      </c>
      <c r="N23" s="16">
        <v>100</v>
      </c>
      <c r="O23" s="17">
        <v>98.6</v>
      </c>
      <c r="P23" s="56"/>
      <c r="Q23" s="16">
        <v>92.796128292191582</v>
      </c>
      <c r="R23" s="16">
        <v>95.739646358752111</v>
      </c>
      <c r="S23" s="16">
        <v>100</v>
      </c>
      <c r="T23" s="17">
        <v>95.774503445767891</v>
      </c>
      <c r="V23" s="16">
        <v>94.796128292191582</v>
      </c>
      <c r="W23" s="16">
        <v>97.239646358752111</v>
      </c>
      <c r="X23" s="16">
        <v>100</v>
      </c>
      <c r="Y23" s="17">
        <v>97.074503445767903</v>
      </c>
      <c r="AA23" s="59" t="s">
        <v>25</v>
      </c>
      <c r="AB23" s="58">
        <f t="shared" si="1"/>
        <v>10</v>
      </c>
      <c r="AC23" s="58">
        <f t="shared" si="1"/>
        <v>10</v>
      </c>
      <c r="AD23" s="58">
        <f t="shared" si="1"/>
        <v>2</v>
      </c>
      <c r="AE23" s="60">
        <f t="shared" si="1"/>
        <v>10</v>
      </c>
    </row>
    <row r="24" spans="1:31">
      <c r="A24" s="15" t="s">
        <v>26</v>
      </c>
      <c r="B24" s="16">
        <v>93.6</v>
      </c>
      <c r="C24" s="16">
        <v>81.8</v>
      </c>
      <c r="D24" s="16">
        <v>100</v>
      </c>
      <c r="E24" s="17">
        <v>89.1</v>
      </c>
      <c r="F24" s="56"/>
      <c r="G24" s="16">
        <v>99.444233926992538</v>
      </c>
      <c r="H24" s="16">
        <v>93.568374333576884</v>
      </c>
      <c r="I24" s="16">
        <v>100</v>
      </c>
      <c r="J24" s="17">
        <v>97.23283160787814</v>
      </c>
      <c r="K24" s="56"/>
      <c r="L24" s="16">
        <v>87.8</v>
      </c>
      <c r="M24" s="16">
        <v>99.8</v>
      </c>
      <c r="N24" s="16">
        <v>100</v>
      </c>
      <c r="O24" s="17">
        <v>94.9</v>
      </c>
      <c r="P24" s="56"/>
      <c r="Q24" s="16">
        <v>93.70284361199586</v>
      </c>
      <c r="R24" s="16">
        <v>94.97939243830487</v>
      </c>
      <c r="S24" s="16">
        <v>100</v>
      </c>
      <c r="T24" s="17">
        <v>95.787752239520501</v>
      </c>
      <c r="V24" s="16">
        <v>95.70284361199586</v>
      </c>
      <c r="W24" s="16">
        <v>96.47939243830487</v>
      </c>
      <c r="X24" s="16">
        <v>100</v>
      </c>
      <c r="Y24" s="17">
        <v>97.087752239520498</v>
      </c>
      <c r="AA24" s="59" t="s">
        <v>26</v>
      </c>
      <c r="AB24" s="58">
        <f t="shared" si="1"/>
        <v>10</v>
      </c>
      <c r="AC24" s="58">
        <f t="shared" si="1"/>
        <v>10</v>
      </c>
      <c r="AD24" s="58">
        <f t="shared" si="1"/>
        <v>2</v>
      </c>
      <c r="AE24" s="60">
        <f t="shared" si="1"/>
        <v>10</v>
      </c>
    </row>
    <row r="25" spans="1:31">
      <c r="A25" s="15" t="s">
        <v>27</v>
      </c>
      <c r="B25" s="16">
        <v>100</v>
      </c>
      <c r="C25" s="16">
        <v>83.7</v>
      </c>
      <c r="D25" s="16">
        <v>100</v>
      </c>
      <c r="E25" s="17">
        <v>90.2</v>
      </c>
      <c r="F25" s="56"/>
      <c r="G25" s="16">
        <v>93.621321207528112</v>
      </c>
      <c r="H25" s="16">
        <v>93.097639908437912</v>
      </c>
      <c r="I25" s="16">
        <v>100</v>
      </c>
      <c r="J25" s="17">
        <v>95.006518386010001</v>
      </c>
      <c r="K25" s="56"/>
      <c r="L25" s="16">
        <v>90.1</v>
      </c>
      <c r="M25" s="16">
        <v>99.9</v>
      </c>
      <c r="N25" s="16">
        <v>100</v>
      </c>
      <c r="O25" s="17">
        <v>97</v>
      </c>
      <c r="P25" s="56"/>
      <c r="Q25" s="16">
        <v>90.81626184501593</v>
      </c>
      <c r="R25" s="16">
        <v>93.842486120426429</v>
      </c>
      <c r="S25" s="16">
        <v>100</v>
      </c>
      <c r="T25" s="17">
        <v>94.322686093926151</v>
      </c>
      <c r="V25" s="16">
        <v>92.81626184501593</v>
      </c>
      <c r="W25" s="16">
        <v>95.342486120426429</v>
      </c>
      <c r="X25" s="16">
        <v>100</v>
      </c>
      <c r="Y25" s="17">
        <v>95.622686093926148</v>
      </c>
      <c r="AA25" s="59" t="s">
        <v>27</v>
      </c>
      <c r="AB25" s="58">
        <f t="shared" si="1"/>
        <v>10</v>
      </c>
      <c r="AC25" s="58">
        <f t="shared" si="1"/>
        <v>10</v>
      </c>
      <c r="AD25" s="58">
        <f t="shared" si="1"/>
        <v>2</v>
      </c>
      <c r="AE25" s="60">
        <f t="shared" si="1"/>
        <v>10</v>
      </c>
    </row>
    <row r="26" spans="1:31">
      <c r="A26" s="15" t="s">
        <v>28</v>
      </c>
      <c r="B26" s="16">
        <v>100</v>
      </c>
      <c r="C26" s="16">
        <v>82.2</v>
      </c>
      <c r="D26" s="16">
        <v>93</v>
      </c>
      <c r="E26" s="17">
        <v>87.9</v>
      </c>
      <c r="F26" s="56"/>
      <c r="G26" s="16">
        <v>70.872498113877427</v>
      </c>
      <c r="H26" s="16">
        <v>71.157671456916788</v>
      </c>
      <c r="I26" s="16">
        <v>52</v>
      </c>
      <c r="J26" s="17">
        <v>66.268442922623819</v>
      </c>
      <c r="K26" s="56"/>
      <c r="L26" s="16">
        <v>83.2</v>
      </c>
      <c r="M26" s="16">
        <v>79.7</v>
      </c>
      <c r="N26" s="16">
        <v>96.7</v>
      </c>
      <c r="O26" s="17">
        <v>86.7</v>
      </c>
      <c r="P26" s="56"/>
      <c r="Q26" s="16">
        <v>82.511864170596596</v>
      </c>
      <c r="R26" s="16">
        <v>82.76298666266652</v>
      </c>
      <c r="S26" s="16">
        <v>100</v>
      </c>
      <c r="T26" s="17">
        <v>86.984347124775411</v>
      </c>
      <c r="V26" s="16">
        <v>84.511864170596596</v>
      </c>
      <c r="W26" s="16">
        <v>84.26298666266652</v>
      </c>
      <c r="X26" s="16">
        <v>99</v>
      </c>
      <c r="Y26" s="17">
        <v>88.034347124775408</v>
      </c>
      <c r="AA26" s="59" t="s">
        <v>28</v>
      </c>
      <c r="AB26" s="58">
        <f t="shared" si="1"/>
        <v>10</v>
      </c>
      <c r="AC26" s="58">
        <f t="shared" si="1"/>
        <v>10</v>
      </c>
      <c r="AD26" s="58">
        <f t="shared" si="1"/>
        <v>0</v>
      </c>
      <c r="AE26" s="60">
        <f t="shared" si="1"/>
        <v>10</v>
      </c>
    </row>
    <row r="27" spans="1:31">
      <c r="A27" s="20" t="s">
        <v>29</v>
      </c>
      <c r="B27" s="16">
        <v>100</v>
      </c>
      <c r="C27" s="16">
        <v>82.8</v>
      </c>
      <c r="D27" s="16">
        <v>100</v>
      </c>
      <c r="E27" s="17">
        <v>89.7</v>
      </c>
      <c r="F27" s="56"/>
      <c r="G27" s="16">
        <v>95.362022492796726</v>
      </c>
      <c r="H27" s="16">
        <v>92.627273079756492</v>
      </c>
      <c r="I27" s="16">
        <v>100</v>
      </c>
      <c r="J27" s="17">
        <v>95.427617104381454</v>
      </c>
      <c r="K27" s="56"/>
      <c r="L27" s="16">
        <v>88.1</v>
      </c>
      <c r="M27" s="16">
        <v>99.9</v>
      </c>
      <c r="N27" s="16">
        <v>100</v>
      </c>
      <c r="O27" s="17">
        <v>96.4</v>
      </c>
      <c r="P27" s="56"/>
      <c r="Q27" s="16">
        <v>95.345233494818615</v>
      </c>
      <c r="R27" s="16">
        <v>95.673448203516131</v>
      </c>
      <c r="S27" s="16">
        <v>96.666666666666671</v>
      </c>
      <c r="T27" s="17">
        <v>95.806877671259642</v>
      </c>
      <c r="V27" s="16">
        <v>97.345233494818615</v>
      </c>
      <c r="W27" s="16">
        <v>97.173448203516131</v>
      </c>
      <c r="X27" s="16">
        <v>100</v>
      </c>
      <c r="Y27" s="17">
        <v>97.940211004592967</v>
      </c>
      <c r="AA27" s="61" t="s">
        <v>29</v>
      </c>
      <c r="AB27" s="58">
        <f t="shared" si="1"/>
        <v>10</v>
      </c>
      <c r="AC27" s="58">
        <f t="shared" si="1"/>
        <v>10</v>
      </c>
      <c r="AD27" s="58">
        <f t="shared" si="1"/>
        <v>10</v>
      </c>
      <c r="AE27" s="60">
        <f t="shared" si="1"/>
        <v>10</v>
      </c>
    </row>
    <row r="28" spans="1:31">
      <c r="A28" s="15" t="s">
        <v>30</v>
      </c>
      <c r="B28" s="16">
        <v>75</v>
      </c>
      <c r="C28" s="16">
        <v>81</v>
      </c>
      <c r="D28" s="16">
        <v>90</v>
      </c>
      <c r="E28" s="17">
        <v>81.599999999999994</v>
      </c>
      <c r="F28" s="56"/>
      <c r="G28" s="16">
        <v>78.653530377668318</v>
      </c>
      <c r="H28" s="16">
        <v>93.024355094393997</v>
      </c>
      <c r="I28" s="16">
        <v>100</v>
      </c>
      <c r="J28" s="17">
        <v>89.738477669941517</v>
      </c>
      <c r="K28" s="56"/>
      <c r="L28" s="16">
        <v>90.5</v>
      </c>
      <c r="M28" s="16">
        <v>99.9</v>
      </c>
      <c r="N28" s="16">
        <v>100</v>
      </c>
      <c r="O28" s="17">
        <v>97.1</v>
      </c>
      <c r="P28" s="56"/>
      <c r="Q28" s="16">
        <v>86.560397939216045</v>
      </c>
      <c r="R28" s="16">
        <v>92.519477133833036</v>
      </c>
      <c r="S28" s="16">
        <v>90.666666666666671</v>
      </c>
      <c r="T28" s="17">
        <v>89.970596798925499</v>
      </c>
      <c r="V28" s="16">
        <v>88.560397939216045</v>
      </c>
      <c r="W28" s="16">
        <v>94.019477133833036</v>
      </c>
      <c r="X28" s="16">
        <v>100</v>
      </c>
      <c r="Y28" s="17">
        <v>93.603930132258824</v>
      </c>
      <c r="AA28" s="59" t="s">
        <v>30</v>
      </c>
      <c r="AB28" s="58">
        <f t="shared" si="1"/>
        <v>10</v>
      </c>
      <c r="AC28" s="58">
        <f t="shared" si="1"/>
        <v>10</v>
      </c>
      <c r="AD28" s="58">
        <f t="shared" si="1"/>
        <v>10</v>
      </c>
      <c r="AE28" s="60">
        <f t="shared" si="1"/>
        <v>10</v>
      </c>
    </row>
    <row r="29" spans="1:31">
      <c r="A29" s="15" t="s">
        <v>31</v>
      </c>
      <c r="B29" s="16">
        <v>100</v>
      </c>
      <c r="C29" s="16">
        <v>78.599999999999994</v>
      </c>
      <c r="D29" s="16">
        <v>81</v>
      </c>
      <c r="E29" s="17">
        <v>83.4</v>
      </c>
      <c r="F29" s="56"/>
      <c r="G29" s="16">
        <v>67.531472359058569</v>
      </c>
      <c r="H29" s="16">
        <v>69.864680386334925</v>
      </c>
      <c r="I29" s="16">
        <v>87</v>
      </c>
      <c r="J29" s="17">
        <v>73.331887480204472</v>
      </c>
      <c r="K29" s="56"/>
      <c r="L29" s="16">
        <v>85.7</v>
      </c>
      <c r="M29" s="16">
        <v>79.7</v>
      </c>
      <c r="N29" s="16">
        <v>92</v>
      </c>
      <c r="O29" s="17">
        <v>85.8</v>
      </c>
      <c r="P29" s="56"/>
      <c r="Q29" s="16">
        <v>83.052966108601112</v>
      </c>
      <c r="R29" s="16">
        <v>83.377708870114162</v>
      </c>
      <c r="S29" s="16">
        <v>0</v>
      </c>
      <c r="T29" s="17">
        <v>62.419621686056047</v>
      </c>
      <c r="V29" s="16">
        <v>85.052966108601112</v>
      </c>
      <c r="W29" s="16">
        <v>84.877708870114162</v>
      </c>
      <c r="X29" s="16">
        <v>99</v>
      </c>
      <c r="Y29" s="17">
        <v>88.469621686056058</v>
      </c>
      <c r="AA29" s="59" t="s">
        <v>31</v>
      </c>
      <c r="AB29" s="58">
        <f t="shared" si="1"/>
        <v>10</v>
      </c>
      <c r="AC29" s="58">
        <f t="shared" si="1"/>
        <v>10</v>
      </c>
      <c r="AD29" s="58">
        <f t="shared" si="1"/>
        <v>10</v>
      </c>
      <c r="AE29" s="60">
        <f t="shared" si="1"/>
        <v>10</v>
      </c>
    </row>
    <row r="30" spans="1:31">
      <c r="A30" s="15" t="s">
        <v>32</v>
      </c>
      <c r="B30" s="16">
        <v>100</v>
      </c>
      <c r="C30" s="16">
        <v>81.2</v>
      </c>
      <c r="D30" s="16">
        <v>100</v>
      </c>
      <c r="E30" s="17">
        <v>88.7</v>
      </c>
      <c r="F30" s="56"/>
      <c r="G30" s="16">
        <v>86.761083743842363</v>
      </c>
      <c r="H30" s="16">
        <v>91.207183592504691</v>
      </c>
      <c r="I30" s="16">
        <v>100</v>
      </c>
      <c r="J30" s="17">
        <v>91.849252747346696</v>
      </c>
      <c r="K30" s="56"/>
      <c r="L30" s="16">
        <v>88.6</v>
      </c>
      <c r="M30" s="16">
        <v>99.7</v>
      </c>
      <c r="N30" s="16">
        <v>100</v>
      </c>
      <c r="O30" s="17">
        <v>96.5</v>
      </c>
      <c r="P30" s="56"/>
      <c r="Q30" s="16">
        <v>89.086057142228469</v>
      </c>
      <c r="R30" s="16">
        <v>93.590462204919504</v>
      </c>
      <c r="S30" s="16">
        <v>100</v>
      </c>
      <c r="T30" s="17">
        <v>93.616304881747766</v>
      </c>
      <c r="V30" s="16">
        <v>91.086057142228469</v>
      </c>
      <c r="W30" s="16">
        <v>95.090462204919504</v>
      </c>
      <c r="X30" s="16">
        <v>100</v>
      </c>
      <c r="Y30" s="17">
        <v>94.916304881747763</v>
      </c>
      <c r="AA30" s="59" t="s">
        <v>32</v>
      </c>
      <c r="AB30" s="58">
        <f t="shared" si="1"/>
        <v>10</v>
      </c>
      <c r="AC30" s="58">
        <f t="shared" si="1"/>
        <v>10</v>
      </c>
      <c r="AD30" s="58">
        <f t="shared" si="1"/>
        <v>2</v>
      </c>
      <c r="AE30" s="60">
        <f t="shared" si="1"/>
        <v>10</v>
      </c>
    </row>
    <row r="31" spans="1:31">
      <c r="A31" s="15" t="s">
        <v>33</v>
      </c>
      <c r="B31" s="16">
        <v>100</v>
      </c>
      <c r="C31" s="16">
        <v>79.5</v>
      </c>
      <c r="D31" s="16">
        <v>100</v>
      </c>
      <c r="E31" s="17">
        <v>87.7</v>
      </c>
      <c r="F31" s="56"/>
      <c r="G31" s="16">
        <v>88.218390804597703</v>
      </c>
      <c r="H31" s="16">
        <v>91.619204933377375</v>
      </c>
      <c r="I31" s="16">
        <v>100</v>
      </c>
      <c r="J31" s="17">
        <v>92.524118754960142</v>
      </c>
      <c r="K31" s="56"/>
      <c r="L31" s="16">
        <v>84.7</v>
      </c>
      <c r="M31" s="16">
        <v>99.8</v>
      </c>
      <c r="N31" s="16">
        <v>100</v>
      </c>
      <c r="O31" s="17">
        <v>95.4</v>
      </c>
      <c r="P31" s="56"/>
      <c r="Q31" s="16">
        <v>85.496808341911475</v>
      </c>
      <c r="R31" s="16">
        <v>90.957950241438766</v>
      </c>
      <c r="S31" s="16">
        <v>0</v>
      </c>
      <c r="T31" s="17">
        <v>66.307063016244527</v>
      </c>
      <c r="V31" s="16">
        <v>87.496808341911475</v>
      </c>
      <c r="W31" s="16">
        <v>92.457950241438766</v>
      </c>
      <c r="X31" s="16">
        <v>80</v>
      </c>
      <c r="Y31" s="17">
        <v>87.607063016244524</v>
      </c>
      <c r="AA31" s="59" t="s">
        <v>33</v>
      </c>
      <c r="AB31" s="58">
        <f t="shared" si="1"/>
        <v>10</v>
      </c>
      <c r="AC31" s="58">
        <f t="shared" si="1"/>
        <v>10</v>
      </c>
      <c r="AD31" s="58">
        <f t="shared" si="1"/>
        <v>10</v>
      </c>
      <c r="AE31" s="60">
        <f t="shared" si="1"/>
        <v>10</v>
      </c>
    </row>
    <row r="32" spans="1:31">
      <c r="A32" s="15" t="s">
        <v>34</v>
      </c>
      <c r="B32" s="16">
        <v>100</v>
      </c>
      <c r="C32" s="16">
        <v>79.599999999999994</v>
      </c>
      <c r="D32" s="16">
        <v>100</v>
      </c>
      <c r="E32" s="17">
        <v>87.8</v>
      </c>
      <c r="F32" s="56"/>
      <c r="G32" s="16">
        <v>73.701495117103093</v>
      </c>
      <c r="H32" s="16">
        <v>92.09237148632036</v>
      </c>
      <c r="I32" s="16">
        <v>100</v>
      </c>
      <c r="J32" s="17">
        <v>87.632471885514235</v>
      </c>
      <c r="K32" s="56"/>
      <c r="L32" s="16">
        <v>82</v>
      </c>
      <c r="M32" s="16">
        <v>99.9</v>
      </c>
      <c r="N32" s="16">
        <v>100</v>
      </c>
      <c r="O32" s="17">
        <v>94.6</v>
      </c>
      <c r="P32" s="56"/>
      <c r="Q32" s="16">
        <v>87.68153083036205</v>
      </c>
      <c r="R32" s="16">
        <v>93.170850147776221</v>
      </c>
      <c r="S32" s="16">
        <v>100</v>
      </c>
      <c r="T32" s="17">
        <v>92.956875849737202</v>
      </c>
      <c r="V32" s="16">
        <v>89.68153083036205</v>
      </c>
      <c r="W32" s="16">
        <v>94.670850147776221</v>
      </c>
      <c r="X32" s="16">
        <v>99</v>
      </c>
      <c r="Y32" s="17">
        <v>94.006875849737199</v>
      </c>
      <c r="AA32" s="59" t="s">
        <v>34</v>
      </c>
      <c r="AB32" s="58">
        <f t="shared" si="1"/>
        <v>10</v>
      </c>
      <c r="AC32" s="58">
        <f t="shared" si="1"/>
        <v>10</v>
      </c>
      <c r="AD32" s="58">
        <f t="shared" si="1"/>
        <v>0</v>
      </c>
      <c r="AE32" s="60">
        <f t="shared" si="1"/>
        <v>10</v>
      </c>
    </row>
    <row r="33" spans="1:31">
      <c r="A33" s="15" t="s">
        <v>35</v>
      </c>
      <c r="B33" s="16">
        <v>100</v>
      </c>
      <c r="C33" s="16">
        <v>84.2</v>
      </c>
      <c r="D33" s="16">
        <v>95</v>
      </c>
      <c r="E33" s="17">
        <v>89.5</v>
      </c>
      <c r="F33" s="56"/>
      <c r="G33" s="16">
        <v>96.291735084838535</v>
      </c>
      <c r="H33" s="16">
        <v>96.894534143089913</v>
      </c>
      <c r="I33" s="16">
        <v>100</v>
      </c>
      <c r="J33" s="17">
        <v>97.45992093692945</v>
      </c>
      <c r="K33" s="56"/>
      <c r="L33" s="16">
        <v>89</v>
      </c>
      <c r="M33" s="16">
        <v>99.9</v>
      </c>
      <c r="N33" s="16">
        <v>100</v>
      </c>
      <c r="O33" s="17">
        <v>96.7</v>
      </c>
      <c r="P33" s="56"/>
      <c r="Q33" s="16">
        <v>95.769437097852006</v>
      </c>
      <c r="R33" s="16">
        <v>95.567903312314385</v>
      </c>
      <c r="S33" s="16">
        <v>100</v>
      </c>
      <c r="T33" s="17">
        <v>96.746464309173945</v>
      </c>
      <c r="V33" s="16">
        <v>97.769437097852006</v>
      </c>
      <c r="W33" s="16">
        <v>97.067903312314385</v>
      </c>
      <c r="X33" s="16">
        <v>100</v>
      </c>
      <c r="Y33" s="17">
        <v>98.046464309173956</v>
      </c>
      <c r="AA33" s="59" t="s">
        <v>35</v>
      </c>
      <c r="AB33" s="58">
        <f t="shared" si="1"/>
        <v>10</v>
      </c>
      <c r="AC33" s="58">
        <f t="shared" si="1"/>
        <v>10</v>
      </c>
      <c r="AD33" s="58">
        <f t="shared" si="1"/>
        <v>2</v>
      </c>
      <c r="AE33" s="60">
        <f t="shared" si="1"/>
        <v>10</v>
      </c>
    </row>
    <row r="34" spans="1:31">
      <c r="A34" s="15" t="s">
        <v>36</v>
      </c>
      <c r="B34" s="16">
        <v>100</v>
      </c>
      <c r="C34" s="16">
        <v>84.5</v>
      </c>
      <c r="D34" s="16">
        <v>94</v>
      </c>
      <c r="E34" s="17">
        <v>89.5</v>
      </c>
      <c r="F34" s="56"/>
      <c r="G34" s="16">
        <v>77.703675634710123</v>
      </c>
      <c r="H34" s="16">
        <v>75.502493505508454</v>
      </c>
      <c r="I34" s="16">
        <v>43.333333333333336</v>
      </c>
      <c r="J34" s="17">
        <v>68.230617207685256</v>
      </c>
      <c r="K34" s="56"/>
      <c r="L34" s="16">
        <v>85.6</v>
      </c>
      <c r="M34" s="16">
        <v>100</v>
      </c>
      <c r="N34" s="16">
        <v>100</v>
      </c>
      <c r="O34" s="17">
        <v>95.7</v>
      </c>
      <c r="P34" s="56"/>
      <c r="Q34" s="16">
        <v>92.677819602287897</v>
      </c>
      <c r="R34" s="16">
        <v>94.860465601628192</v>
      </c>
      <c r="S34" s="16">
        <v>90.666666666666671</v>
      </c>
      <c r="T34" s="17">
        <v>93.048089768118714</v>
      </c>
      <c r="V34" s="16">
        <v>94.677819602287897</v>
      </c>
      <c r="W34" s="16">
        <v>96.360465601628192</v>
      </c>
      <c r="X34" s="16">
        <v>100</v>
      </c>
      <c r="Y34" s="17">
        <v>96.68142310145204</v>
      </c>
      <c r="AA34" s="59" t="s">
        <v>36</v>
      </c>
      <c r="AB34" s="58">
        <f t="shared" si="1"/>
        <v>10</v>
      </c>
      <c r="AC34" s="58">
        <f t="shared" si="1"/>
        <v>10</v>
      </c>
      <c r="AD34" s="58">
        <f t="shared" si="1"/>
        <v>10</v>
      </c>
      <c r="AE34" s="60">
        <f t="shared" si="1"/>
        <v>10</v>
      </c>
    </row>
    <row r="35" spans="1:31">
      <c r="A35" s="15" t="s">
        <v>37</v>
      </c>
      <c r="B35" s="16">
        <v>100</v>
      </c>
      <c r="C35" s="16">
        <v>78.900000000000006</v>
      </c>
      <c r="D35" s="16">
        <v>100</v>
      </c>
      <c r="E35" s="17">
        <v>87.3</v>
      </c>
      <c r="F35" s="56"/>
      <c r="G35" s="16">
        <v>94.48549534756431</v>
      </c>
      <c r="H35" s="16">
        <v>94.167150319210663</v>
      </c>
      <c r="I35" s="16">
        <v>100</v>
      </c>
      <c r="J35" s="17">
        <v>95.736783499331779</v>
      </c>
      <c r="K35" s="56"/>
      <c r="L35" s="16">
        <v>90.8</v>
      </c>
      <c r="M35" s="16">
        <v>100</v>
      </c>
      <c r="N35" s="16">
        <v>100</v>
      </c>
      <c r="O35" s="17">
        <v>97.2</v>
      </c>
      <c r="P35" s="56"/>
      <c r="Q35" s="16">
        <v>90.387768438655158</v>
      </c>
      <c r="R35" s="16">
        <v>93.884388544213778</v>
      </c>
      <c r="S35" s="16">
        <v>100</v>
      </c>
      <c r="T35" s="17">
        <v>94.189474371214814</v>
      </c>
      <c r="V35" s="16">
        <v>92.387768438655158</v>
      </c>
      <c r="W35" s="16">
        <v>95.384388544213778</v>
      </c>
      <c r="X35" s="16">
        <v>98.333333333333329</v>
      </c>
      <c r="Y35" s="17">
        <v>95.07280770454814</v>
      </c>
      <c r="AA35" s="59" t="s">
        <v>37</v>
      </c>
      <c r="AB35" s="58">
        <f t="shared" si="1"/>
        <v>10</v>
      </c>
      <c r="AC35" s="58">
        <f t="shared" si="1"/>
        <v>10</v>
      </c>
      <c r="AD35" s="58">
        <f t="shared" si="1"/>
        <v>0</v>
      </c>
      <c r="AE35" s="60">
        <f t="shared" si="1"/>
        <v>10</v>
      </c>
    </row>
    <row r="36" spans="1:31">
      <c r="A36" s="15" t="s">
        <v>38</v>
      </c>
      <c r="B36" s="16">
        <v>100</v>
      </c>
      <c r="C36" s="16">
        <v>84.6</v>
      </c>
      <c r="D36" s="16">
        <v>100</v>
      </c>
      <c r="E36" s="17">
        <v>90.8</v>
      </c>
      <c r="F36" s="56"/>
      <c r="G36" s="16">
        <v>90.996168582375475</v>
      </c>
      <c r="H36" s="16">
        <v>94.082376882376877</v>
      </c>
      <c r="I36" s="16">
        <v>100</v>
      </c>
      <c r="J36" s="17">
        <v>94.481609756782177</v>
      </c>
      <c r="K36" s="56"/>
      <c r="L36" s="16">
        <v>85.9</v>
      </c>
      <c r="M36" s="16">
        <v>100</v>
      </c>
      <c r="N36" s="16">
        <v>100</v>
      </c>
      <c r="O36" s="17">
        <v>95.8</v>
      </c>
      <c r="P36" s="56"/>
      <c r="Q36" s="16">
        <v>98.594446135477085</v>
      </c>
      <c r="R36" s="16">
        <v>96.565231957795689</v>
      </c>
      <c r="S36" s="16">
        <v>100</v>
      </c>
      <c r="T36" s="17">
        <v>98.134148930535261</v>
      </c>
      <c r="V36" s="16">
        <v>99.7</v>
      </c>
      <c r="W36" s="16">
        <v>98.065231957795689</v>
      </c>
      <c r="X36" s="16">
        <v>100</v>
      </c>
      <c r="Y36" s="17">
        <v>99.121092783118272</v>
      </c>
      <c r="AA36" s="59" t="s">
        <v>38</v>
      </c>
      <c r="AB36" s="58">
        <f t="shared" si="1"/>
        <v>10</v>
      </c>
      <c r="AC36" s="58">
        <f t="shared" si="1"/>
        <v>10</v>
      </c>
      <c r="AD36" s="58">
        <f t="shared" si="1"/>
        <v>2</v>
      </c>
      <c r="AE36" s="60">
        <f t="shared" si="1"/>
        <v>10</v>
      </c>
    </row>
    <row r="37" spans="1:31">
      <c r="A37" s="15" t="s">
        <v>39</v>
      </c>
      <c r="B37" s="16">
        <v>100</v>
      </c>
      <c r="C37" s="16">
        <v>78.5</v>
      </c>
      <c r="D37" s="16">
        <v>90</v>
      </c>
      <c r="E37" s="17">
        <v>85.1</v>
      </c>
      <c r="F37" s="56"/>
      <c r="G37" s="16">
        <v>80.722495894909684</v>
      </c>
      <c r="H37" s="16">
        <v>91.966731692991829</v>
      </c>
      <c r="I37" s="16">
        <v>100</v>
      </c>
      <c r="J37" s="17">
        <v>90.039566240415127</v>
      </c>
      <c r="K37" s="56"/>
      <c r="L37" s="16">
        <v>90</v>
      </c>
      <c r="M37" s="16">
        <v>100</v>
      </c>
      <c r="N37" s="16">
        <v>100</v>
      </c>
      <c r="O37" s="17">
        <v>97</v>
      </c>
      <c r="P37" s="56"/>
      <c r="Q37" s="16">
        <v>84.62296588173767</v>
      </c>
      <c r="R37" s="16">
        <v>91.138139323805376</v>
      </c>
      <c r="S37" s="16">
        <v>0</v>
      </c>
      <c r="T37" s="17">
        <v>66.073293788130329</v>
      </c>
      <c r="V37" s="16">
        <v>86.62296588173767</v>
      </c>
      <c r="W37" s="16">
        <v>92.638139323805376</v>
      </c>
      <c r="X37" s="16">
        <v>100</v>
      </c>
      <c r="Y37" s="17">
        <v>92.373293788130326</v>
      </c>
      <c r="AA37" s="59" t="s">
        <v>39</v>
      </c>
      <c r="AB37" s="58">
        <f t="shared" si="1"/>
        <v>10</v>
      </c>
      <c r="AC37" s="58">
        <f t="shared" si="1"/>
        <v>10</v>
      </c>
      <c r="AD37" s="58">
        <f t="shared" si="1"/>
        <v>10</v>
      </c>
      <c r="AE37" s="60">
        <f t="shared" si="1"/>
        <v>10</v>
      </c>
    </row>
    <row r="38" spans="1:31" ht="14.25" thickBot="1">
      <c r="A38" s="22" t="s">
        <v>40</v>
      </c>
      <c r="B38" s="23">
        <v>100</v>
      </c>
      <c r="C38" s="23">
        <v>81</v>
      </c>
      <c r="D38" s="23">
        <v>100</v>
      </c>
      <c r="E38" s="24">
        <v>88.6</v>
      </c>
      <c r="F38" s="56"/>
      <c r="G38" s="23">
        <v>82.61266192300674</v>
      </c>
      <c r="H38" s="23">
        <v>90.958824985559858</v>
      </c>
      <c r="I38" s="23">
        <v>100</v>
      </c>
      <c r="J38" s="24">
        <v>90.297961667276297</v>
      </c>
      <c r="K38" s="56"/>
      <c r="L38" s="16">
        <v>87</v>
      </c>
      <c r="M38" s="23">
        <v>99.8</v>
      </c>
      <c r="N38" s="23">
        <v>100</v>
      </c>
      <c r="O38" s="24">
        <v>96</v>
      </c>
      <c r="P38" s="56"/>
      <c r="Q38" s="16">
        <v>92.795909515253996</v>
      </c>
      <c r="R38" s="23">
        <v>94.843211750400854</v>
      </c>
      <c r="S38" s="23">
        <v>100</v>
      </c>
      <c r="T38" s="24">
        <v>95.415853030499235</v>
      </c>
      <c r="V38" s="16">
        <v>94.795909515253996</v>
      </c>
      <c r="W38" s="23">
        <v>96.343211750400854</v>
      </c>
      <c r="X38" s="23">
        <v>100</v>
      </c>
      <c r="Y38" s="24">
        <v>96.715853030499233</v>
      </c>
      <c r="AA38" s="62" t="s">
        <v>40</v>
      </c>
      <c r="AB38" s="63">
        <f t="shared" si="1"/>
        <v>10</v>
      </c>
      <c r="AC38" s="63">
        <f t="shared" si="1"/>
        <v>10</v>
      </c>
      <c r="AD38" s="63">
        <f t="shared" si="1"/>
        <v>2</v>
      </c>
      <c r="AE38" s="64">
        <f t="shared" si="1"/>
        <v>10</v>
      </c>
    </row>
    <row r="39" spans="1:31" ht="16.5" thickBot="1">
      <c r="A39" s="25" t="s">
        <v>41</v>
      </c>
      <c r="B39" s="26">
        <f>SUM(B40:B44)/6</f>
        <v>83.333333333333329</v>
      </c>
      <c r="C39" s="26">
        <f t="shared" ref="C39:E39" si="2">SUM(C40:C44)/6</f>
        <v>70.916666666666671</v>
      </c>
      <c r="D39" s="26">
        <f t="shared" si="2"/>
        <v>81.666666666666671</v>
      </c>
      <c r="E39" s="27">
        <f t="shared" si="2"/>
        <v>79.816666666666677</v>
      </c>
      <c r="F39" s="56"/>
      <c r="G39" s="26">
        <v>94.52</v>
      </c>
      <c r="H39" s="26">
        <f>[1]Consistencia!L42</f>
        <v>94.211310774835383</v>
      </c>
      <c r="I39" s="26">
        <f>[1]Oportunidad!F42</f>
        <v>100</v>
      </c>
      <c r="J39" s="27">
        <f t="shared" ref="J39:J71" si="3">(G39*0.35)+(H39*0.4)+(I39*0.25)</f>
        <v>95.766524309934141</v>
      </c>
      <c r="K39" s="56"/>
      <c r="L39" s="26">
        <v>94.5</v>
      </c>
      <c r="M39" s="26">
        <v>99.2</v>
      </c>
      <c r="N39" s="26">
        <v>94.2</v>
      </c>
      <c r="O39" s="27">
        <v>96</v>
      </c>
      <c r="P39" s="56"/>
      <c r="Q39" s="26">
        <v>96.314686376161788</v>
      </c>
      <c r="R39" s="26">
        <v>92.711310774835383</v>
      </c>
      <c r="S39" s="26">
        <v>100</v>
      </c>
      <c r="T39" s="27">
        <v>95.794664541590777</v>
      </c>
      <c r="V39" s="26">
        <v>98.314686376161788</v>
      </c>
      <c r="W39" s="26">
        <v>94.211310774835383</v>
      </c>
      <c r="X39" s="26">
        <v>100</v>
      </c>
      <c r="Y39" s="27">
        <v>97.094664541590788</v>
      </c>
      <c r="AA39" s="65" t="s">
        <v>41</v>
      </c>
      <c r="AB39" s="66">
        <f t="shared" ref="AB39:AE71" si="4">IF(Q39&lt;V39,10,IF(Q39&gt;V39,0,IF(Q39=V39,2,0)))</f>
        <v>10</v>
      </c>
      <c r="AC39" s="66">
        <f t="shared" si="4"/>
        <v>10</v>
      </c>
      <c r="AD39" s="66">
        <f t="shared" si="4"/>
        <v>2</v>
      </c>
      <c r="AE39" s="66">
        <f t="shared" si="4"/>
        <v>10</v>
      </c>
    </row>
    <row r="40" spans="1:31" ht="27">
      <c r="A40" s="29" t="s">
        <v>42</v>
      </c>
      <c r="B40" s="30">
        <v>100</v>
      </c>
      <c r="C40" s="30">
        <v>85</v>
      </c>
      <c r="D40" s="30">
        <v>100</v>
      </c>
      <c r="E40" s="31">
        <v>96.3</v>
      </c>
      <c r="F40" s="56"/>
      <c r="G40" s="30">
        <v>99.671592775041049</v>
      </c>
      <c r="H40" s="30">
        <v>99.901477832512313</v>
      </c>
      <c r="I40" s="30">
        <v>100</v>
      </c>
      <c r="J40" s="31">
        <f t="shared" si="3"/>
        <v>99.845648604269286</v>
      </c>
      <c r="K40" s="56"/>
      <c r="L40" s="30">
        <v>99.7</v>
      </c>
      <c r="M40" s="30">
        <v>98.5</v>
      </c>
      <c r="N40" s="30">
        <v>100</v>
      </c>
      <c r="O40" s="31">
        <v>99.4</v>
      </c>
      <c r="P40" s="56"/>
      <c r="Q40" s="30">
        <v>98.54280510018215</v>
      </c>
      <c r="R40" s="30">
        <v>93.989071038251396</v>
      </c>
      <c r="S40" s="30">
        <v>100</v>
      </c>
      <c r="T40" s="31">
        <v>97.0856102003643</v>
      </c>
      <c r="V40" s="30">
        <v>99.5</v>
      </c>
      <c r="W40" s="30">
        <v>95.489071038251396</v>
      </c>
      <c r="X40" s="30">
        <v>100</v>
      </c>
      <c r="Y40" s="31">
        <v>98.020628415300564</v>
      </c>
      <c r="AA40" s="67" t="s">
        <v>42</v>
      </c>
      <c r="AB40" s="68">
        <f t="shared" si="4"/>
        <v>10</v>
      </c>
      <c r="AC40" s="58">
        <f t="shared" si="4"/>
        <v>10</v>
      </c>
      <c r="AD40" s="58">
        <f t="shared" si="4"/>
        <v>2</v>
      </c>
      <c r="AE40" s="58">
        <f t="shared" si="4"/>
        <v>10</v>
      </c>
    </row>
    <row r="41" spans="1:31" ht="27">
      <c r="A41" s="32" t="s">
        <v>43</v>
      </c>
      <c r="B41" s="16">
        <v>100</v>
      </c>
      <c r="C41" s="16">
        <v>85</v>
      </c>
      <c r="D41" s="16">
        <v>100</v>
      </c>
      <c r="E41" s="17">
        <v>96.3</v>
      </c>
      <c r="F41" s="56"/>
      <c r="G41" s="16">
        <v>100</v>
      </c>
      <c r="H41" s="16">
        <v>100</v>
      </c>
      <c r="I41" s="16">
        <v>100</v>
      </c>
      <c r="J41" s="17">
        <f t="shared" si="3"/>
        <v>100</v>
      </c>
      <c r="K41" s="56"/>
      <c r="L41" s="16">
        <v>100</v>
      </c>
      <c r="M41" s="16">
        <v>99</v>
      </c>
      <c r="N41" s="16">
        <v>100</v>
      </c>
      <c r="O41" s="17">
        <v>99.7</v>
      </c>
      <c r="P41" s="56"/>
      <c r="Q41" s="16">
        <v>98.907103825136616</v>
      </c>
      <c r="R41" s="16">
        <v>94.289617486338798</v>
      </c>
      <c r="S41" s="16">
        <v>100</v>
      </c>
      <c r="T41" s="17">
        <v>97.333333333333329</v>
      </c>
      <c r="V41" s="16">
        <v>99.2</v>
      </c>
      <c r="W41" s="16">
        <v>95.789617486338798</v>
      </c>
      <c r="X41" s="16">
        <v>100</v>
      </c>
      <c r="Y41" s="17">
        <v>98.035846994535518</v>
      </c>
      <c r="AA41" s="69" t="s">
        <v>43</v>
      </c>
      <c r="AB41" s="58">
        <f t="shared" si="4"/>
        <v>10</v>
      </c>
      <c r="AC41" s="58">
        <f t="shared" si="4"/>
        <v>10</v>
      </c>
      <c r="AD41" s="58">
        <f t="shared" si="4"/>
        <v>2</v>
      </c>
      <c r="AE41" s="58">
        <f t="shared" si="4"/>
        <v>10</v>
      </c>
    </row>
    <row r="42" spans="1:31" ht="27">
      <c r="A42" s="32" t="s">
        <v>44</v>
      </c>
      <c r="B42" s="16">
        <v>100</v>
      </c>
      <c r="C42" s="16">
        <v>85</v>
      </c>
      <c r="D42" s="16">
        <v>95</v>
      </c>
      <c r="E42" s="17">
        <v>95</v>
      </c>
      <c r="F42" s="56"/>
      <c r="G42" s="16">
        <v>97.372742200328418</v>
      </c>
      <c r="H42" s="16">
        <v>99.21182266009852</v>
      </c>
      <c r="I42" s="16">
        <v>50</v>
      </c>
      <c r="J42" s="17">
        <f t="shared" si="3"/>
        <v>86.265188834154344</v>
      </c>
      <c r="K42" s="56"/>
      <c r="L42" s="16">
        <v>97.6</v>
      </c>
      <c r="M42" s="16">
        <v>99.5</v>
      </c>
      <c r="N42" s="16">
        <v>100</v>
      </c>
      <c r="O42" s="17">
        <v>99.1</v>
      </c>
      <c r="P42" s="56"/>
      <c r="Q42" s="16">
        <v>95.264116575591984</v>
      </c>
      <c r="R42" s="16">
        <v>93.387978142076506</v>
      </c>
      <c r="S42" s="16">
        <v>100</v>
      </c>
      <c r="T42" s="17">
        <v>95.697632058287795</v>
      </c>
      <c r="V42" s="16">
        <v>97.264116575591984</v>
      </c>
      <c r="W42" s="16">
        <v>94.887978142076506</v>
      </c>
      <c r="X42" s="16">
        <v>100</v>
      </c>
      <c r="Y42" s="17">
        <v>96.997632058287792</v>
      </c>
      <c r="AA42" s="69" t="s">
        <v>44</v>
      </c>
      <c r="AB42" s="58">
        <f t="shared" si="4"/>
        <v>10</v>
      </c>
      <c r="AC42" s="58">
        <f t="shared" si="4"/>
        <v>10</v>
      </c>
      <c r="AD42" s="58">
        <f t="shared" si="4"/>
        <v>2</v>
      </c>
      <c r="AE42" s="58">
        <f t="shared" si="4"/>
        <v>10</v>
      </c>
    </row>
    <row r="43" spans="1:31" ht="40.5">
      <c r="A43" s="32" t="s">
        <v>45</v>
      </c>
      <c r="B43" s="16">
        <v>100</v>
      </c>
      <c r="C43" s="16">
        <v>85.5</v>
      </c>
      <c r="D43" s="16">
        <v>95</v>
      </c>
      <c r="E43" s="17">
        <v>95</v>
      </c>
      <c r="F43" s="56"/>
      <c r="G43" s="16">
        <v>94.377510040160644</v>
      </c>
      <c r="H43" s="16">
        <v>98.313253012048193</v>
      </c>
      <c r="I43" s="16">
        <v>50</v>
      </c>
      <c r="J43" s="17">
        <f t="shared" si="3"/>
        <v>84.857429718875508</v>
      </c>
      <c r="K43" s="56"/>
      <c r="L43" s="16">
        <v>69.8</v>
      </c>
      <c r="M43" s="16">
        <v>100</v>
      </c>
      <c r="N43" s="16">
        <v>66.7</v>
      </c>
      <c r="O43" s="17">
        <v>79.3</v>
      </c>
      <c r="P43" s="56"/>
      <c r="Q43" s="16">
        <v>95.192307692307693</v>
      </c>
      <c r="R43" s="16">
        <v>89.519230769230802</v>
      </c>
      <c r="S43" s="16">
        <v>100</v>
      </c>
      <c r="T43" s="17">
        <v>94.125000000000014</v>
      </c>
      <c r="V43" s="16">
        <v>97.192307692307693</v>
      </c>
      <c r="W43" s="16">
        <v>91.019230769230802</v>
      </c>
      <c r="X43" s="16">
        <v>100</v>
      </c>
      <c r="Y43" s="17">
        <v>95.425000000000011</v>
      </c>
      <c r="AA43" s="69" t="s">
        <v>45</v>
      </c>
      <c r="AB43" s="58">
        <f t="shared" si="4"/>
        <v>10</v>
      </c>
      <c r="AC43" s="58">
        <f t="shared" si="4"/>
        <v>10</v>
      </c>
      <c r="AD43" s="58">
        <f t="shared" si="4"/>
        <v>2</v>
      </c>
      <c r="AE43" s="58">
        <f t="shared" si="4"/>
        <v>10</v>
      </c>
    </row>
    <row r="44" spans="1:31" ht="27">
      <c r="A44" s="32" t="s">
        <v>46</v>
      </c>
      <c r="B44" s="16">
        <v>100</v>
      </c>
      <c r="C44" s="16">
        <v>85</v>
      </c>
      <c r="D44" s="16">
        <v>100</v>
      </c>
      <c r="E44" s="17">
        <v>96.3</v>
      </c>
      <c r="F44" s="56"/>
      <c r="G44" s="16">
        <v>99.671592775041049</v>
      </c>
      <c r="H44" s="16">
        <v>99.901477832512313</v>
      </c>
      <c r="I44" s="16">
        <v>50</v>
      </c>
      <c r="J44" s="17">
        <f t="shared" si="3"/>
        <v>87.345648604269286</v>
      </c>
      <c r="K44" s="56"/>
      <c r="L44" s="16">
        <v>99.7</v>
      </c>
      <c r="M44" s="16">
        <v>100</v>
      </c>
      <c r="N44" s="16">
        <v>100</v>
      </c>
      <c r="O44" s="17">
        <v>99.9</v>
      </c>
      <c r="P44" s="56"/>
      <c r="Q44" s="16">
        <v>92.167577413479052</v>
      </c>
      <c r="R44" s="16">
        <v>91.502732240437197</v>
      </c>
      <c r="S44" s="16">
        <v>100</v>
      </c>
      <c r="T44" s="17">
        <v>93.859744990892551</v>
      </c>
      <c r="V44" s="16">
        <v>94.167577413479052</v>
      </c>
      <c r="W44" s="16">
        <v>93.002732240437197</v>
      </c>
      <c r="X44" s="16">
        <v>100</v>
      </c>
      <c r="Y44" s="17">
        <v>95.159744990892534</v>
      </c>
      <c r="AA44" s="69" t="s">
        <v>46</v>
      </c>
      <c r="AB44" s="58">
        <f t="shared" si="4"/>
        <v>10</v>
      </c>
      <c r="AC44" s="58">
        <f t="shared" si="4"/>
        <v>10</v>
      </c>
      <c r="AD44" s="58">
        <f t="shared" si="4"/>
        <v>2</v>
      </c>
      <c r="AE44" s="58">
        <f t="shared" si="4"/>
        <v>10</v>
      </c>
    </row>
    <row r="45" spans="1:31" ht="14.25" thickBot="1">
      <c r="A45" s="33" t="s">
        <v>47</v>
      </c>
      <c r="B45" s="23">
        <v>100</v>
      </c>
      <c r="C45" s="23">
        <v>75</v>
      </c>
      <c r="D45" s="23">
        <v>100</v>
      </c>
      <c r="E45" s="24">
        <v>93.8</v>
      </c>
      <c r="F45" s="56"/>
      <c r="G45" s="23">
        <v>99.671592775041049</v>
      </c>
      <c r="H45" s="23">
        <v>99.901477832512313</v>
      </c>
      <c r="I45" s="23">
        <v>50</v>
      </c>
      <c r="J45" s="24">
        <f t="shared" si="3"/>
        <v>87.345648604269286</v>
      </c>
      <c r="K45" s="56"/>
      <c r="L45" s="23">
        <v>99.7</v>
      </c>
      <c r="M45" s="23">
        <v>98</v>
      </c>
      <c r="N45" s="23">
        <v>98.3</v>
      </c>
      <c r="O45" s="24">
        <v>98.6</v>
      </c>
      <c r="P45" s="56"/>
      <c r="Q45" s="23">
        <v>97.814207650273218</v>
      </c>
      <c r="R45" s="23">
        <v>93.579234972677597</v>
      </c>
      <c r="S45" s="23">
        <v>100</v>
      </c>
      <c r="T45" s="24">
        <v>96.666666666666657</v>
      </c>
      <c r="V45" s="23">
        <v>99.814207650273218</v>
      </c>
      <c r="W45" s="23">
        <v>95.079234972677597</v>
      </c>
      <c r="X45" s="23">
        <v>100</v>
      </c>
      <c r="Y45" s="24">
        <v>97.966666666666669</v>
      </c>
      <c r="AA45" s="70" t="s">
        <v>47</v>
      </c>
      <c r="AB45" s="71">
        <f t="shared" si="4"/>
        <v>10</v>
      </c>
      <c r="AC45" s="71">
        <f t="shared" si="4"/>
        <v>10</v>
      </c>
      <c r="AD45" s="71">
        <f t="shared" si="4"/>
        <v>2</v>
      </c>
      <c r="AE45" s="71">
        <f t="shared" si="4"/>
        <v>10</v>
      </c>
    </row>
    <row r="46" spans="1:31" ht="16.5" thickBot="1">
      <c r="A46" s="34" t="s">
        <v>48</v>
      </c>
      <c r="B46" s="26">
        <v>96.96</v>
      </c>
      <c r="C46" s="26">
        <f>SUM(C47:C56)/10</f>
        <v>73</v>
      </c>
      <c r="D46" s="26">
        <f t="shared" ref="D46:E46" si="5">SUM(D47:D56)/10</f>
        <v>93</v>
      </c>
      <c r="E46" s="26">
        <f t="shared" si="5"/>
        <v>88.539999999999992</v>
      </c>
      <c r="F46" s="56"/>
      <c r="G46" s="26">
        <v>96.96</v>
      </c>
      <c r="H46" s="26">
        <f>[1]Consistencia!L49</f>
        <v>93.642076502732237</v>
      </c>
      <c r="I46" s="26">
        <f>[1]Oportunidad!F49</f>
        <v>73.599999999999994</v>
      </c>
      <c r="J46" s="27">
        <f t="shared" si="3"/>
        <v>89.792830601092902</v>
      </c>
      <c r="K46" s="56"/>
      <c r="L46" s="26">
        <v>96.5</v>
      </c>
      <c r="M46" s="26">
        <v>98</v>
      </c>
      <c r="N46" s="26">
        <v>89.6</v>
      </c>
      <c r="O46" s="27">
        <v>94.6</v>
      </c>
      <c r="P46" s="56"/>
      <c r="Q46" s="26">
        <v>94.04371584699453</v>
      </c>
      <c r="R46" s="26">
        <v>92.142076502732237</v>
      </c>
      <c r="S46" s="26">
        <v>78.766666666666666</v>
      </c>
      <c r="T46" s="27">
        <v>89.463797814207652</v>
      </c>
      <c r="V46" s="26">
        <v>96.04371584699453</v>
      </c>
      <c r="W46" s="26">
        <v>93.642076502732237</v>
      </c>
      <c r="X46" s="26">
        <v>73.599999999999994</v>
      </c>
      <c r="Y46" s="27">
        <v>89.472131147540978</v>
      </c>
      <c r="AA46" s="72" t="s">
        <v>48</v>
      </c>
      <c r="AB46" s="66">
        <f t="shared" si="4"/>
        <v>10</v>
      </c>
      <c r="AC46" s="66">
        <f t="shared" si="4"/>
        <v>10</v>
      </c>
      <c r="AD46" s="66">
        <f t="shared" si="4"/>
        <v>0</v>
      </c>
      <c r="AE46" s="66">
        <f t="shared" si="4"/>
        <v>10</v>
      </c>
    </row>
    <row r="47" spans="1:31" ht="27">
      <c r="A47" s="29" t="s">
        <v>49</v>
      </c>
      <c r="B47" s="30">
        <v>80</v>
      </c>
      <c r="C47" s="30">
        <v>75</v>
      </c>
      <c r="D47" s="30">
        <v>80</v>
      </c>
      <c r="E47" s="31">
        <v>78.8</v>
      </c>
      <c r="F47" s="56"/>
      <c r="G47" s="30">
        <v>94.909688013136289</v>
      </c>
      <c r="H47" s="30">
        <v>98.472906403940883</v>
      </c>
      <c r="I47" s="30">
        <v>100</v>
      </c>
      <c r="J47" s="31">
        <f t="shared" si="3"/>
        <v>97.607553366174045</v>
      </c>
      <c r="K47" s="56"/>
      <c r="L47" s="30">
        <v>94.9</v>
      </c>
      <c r="M47" s="30">
        <v>97.5</v>
      </c>
      <c r="N47" s="30">
        <v>100</v>
      </c>
      <c r="O47" s="31">
        <v>97.6</v>
      </c>
      <c r="P47" s="56"/>
      <c r="Q47" s="30">
        <v>92.349726775956285</v>
      </c>
      <c r="R47" s="30">
        <v>90.601092896174904</v>
      </c>
      <c r="S47" s="30">
        <v>0</v>
      </c>
      <c r="T47" s="31">
        <v>68.562841530054669</v>
      </c>
      <c r="V47" s="30">
        <v>94.349726775956285</v>
      </c>
      <c r="W47" s="30">
        <v>92.101092896174904</v>
      </c>
      <c r="X47" s="30">
        <v>0</v>
      </c>
      <c r="Y47" s="31">
        <v>69.862841530054652</v>
      </c>
      <c r="AA47" s="67" t="s">
        <v>49</v>
      </c>
      <c r="AB47" s="68">
        <f t="shared" si="4"/>
        <v>10</v>
      </c>
      <c r="AC47" s="68">
        <f t="shared" si="4"/>
        <v>10</v>
      </c>
      <c r="AD47" s="68">
        <f t="shared" si="4"/>
        <v>2</v>
      </c>
      <c r="AE47" s="68">
        <f t="shared" si="4"/>
        <v>10</v>
      </c>
    </row>
    <row r="48" spans="1:31" ht="27">
      <c r="A48" s="32" t="s">
        <v>50</v>
      </c>
      <c r="B48" s="16">
        <v>80</v>
      </c>
      <c r="C48" s="16">
        <v>75</v>
      </c>
      <c r="D48" s="16">
        <v>80</v>
      </c>
      <c r="E48" s="17">
        <v>78.8</v>
      </c>
      <c r="F48" s="56"/>
      <c r="G48" s="16">
        <v>100</v>
      </c>
      <c r="H48" s="16">
        <v>100</v>
      </c>
      <c r="I48" s="16">
        <v>100</v>
      </c>
      <c r="J48" s="17">
        <f t="shared" si="3"/>
        <v>100</v>
      </c>
      <c r="K48" s="56"/>
      <c r="L48" s="16">
        <v>100</v>
      </c>
      <c r="M48" s="16">
        <v>95.6</v>
      </c>
      <c r="N48" s="16">
        <v>100</v>
      </c>
      <c r="O48" s="17">
        <v>98.4</v>
      </c>
      <c r="P48" s="56"/>
      <c r="Q48" s="16">
        <v>94.1712204007286</v>
      </c>
      <c r="R48" s="16">
        <v>91.721311475409806</v>
      </c>
      <c r="S48" s="16">
        <v>92</v>
      </c>
      <c r="T48" s="17">
        <v>92.648451730418941</v>
      </c>
      <c r="V48" s="16">
        <v>96.1712204007286</v>
      </c>
      <c r="W48" s="16">
        <v>93.221311475409806</v>
      </c>
      <c r="X48" s="16">
        <v>100</v>
      </c>
      <c r="Y48" s="17">
        <v>95.948451730418924</v>
      </c>
      <c r="AA48" s="69" t="s">
        <v>50</v>
      </c>
      <c r="AB48" s="58">
        <f t="shared" si="4"/>
        <v>10</v>
      </c>
      <c r="AC48" s="58">
        <f t="shared" si="4"/>
        <v>10</v>
      </c>
      <c r="AD48" s="58">
        <f t="shared" si="4"/>
        <v>10</v>
      </c>
      <c r="AE48" s="58">
        <f t="shared" si="4"/>
        <v>10</v>
      </c>
    </row>
    <row r="49" spans="1:31" ht="27">
      <c r="A49" s="32" t="s">
        <v>51</v>
      </c>
      <c r="B49" s="16">
        <v>100</v>
      </c>
      <c r="C49" s="16">
        <v>75</v>
      </c>
      <c r="D49" s="16">
        <v>100</v>
      </c>
      <c r="E49" s="17">
        <v>93.8</v>
      </c>
      <c r="F49" s="56"/>
      <c r="G49" s="16">
        <v>99.178981937602629</v>
      </c>
      <c r="H49" s="16">
        <v>99.753694581280783</v>
      </c>
      <c r="I49" s="16">
        <v>100</v>
      </c>
      <c r="J49" s="17">
        <f t="shared" si="3"/>
        <v>99.614121510673229</v>
      </c>
      <c r="K49" s="56"/>
      <c r="L49" s="16">
        <v>99.2</v>
      </c>
      <c r="M49" s="16">
        <v>99</v>
      </c>
      <c r="N49" s="16">
        <v>100</v>
      </c>
      <c r="O49" s="17">
        <v>94.7</v>
      </c>
      <c r="P49" s="56"/>
      <c r="Q49" s="16">
        <v>96.721311475409834</v>
      </c>
      <c r="R49" s="16">
        <v>93.825136612021893</v>
      </c>
      <c r="S49" s="16">
        <v>98.333333333333329</v>
      </c>
      <c r="T49" s="17">
        <v>95.965846994535525</v>
      </c>
      <c r="V49" s="16">
        <v>98.721311475409834</v>
      </c>
      <c r="W49" s="16">
        <v>95.325136612021893</v>
      </c>
      <c r="X49" s="16">
        <v>100</v>
      </c>
      <c r="Y49" s="17">
        <v>97.682513661202194</v>
      </c>
      <c r="AA49" s="69" t="s">
        <v>51</v>
      </c>
      <c r="AB49" s="58">
        <f t="shared" si="4"/>
        <v>10</v>
      </c>
      <c r="AC49" s="58">
        <f t="shared" si="4"/>
        <v>10</v>
      </c>
      <c r="AD49" s="58">
        <f t="shared" si="4"/>
        <v>10</v>
      </c>
      <c r="AE49" s="58">
        <f t="shared" si="4"/>
        <v>10</v>
      </c>
    </row>
    <row r="50" spans="1:31" ht="40.5">
      <c r="A50" s="32" t="s">
        <v>52</v>
      </c>
      <c r="B50" s="16">
        <v>100</v>
      </c>
      <c r="C50" s="16">
        <v>85</v>
      </c>
      <c r="D50" s="16">
        <v>90</v>
      </c>
      <c r="E50" s="17">
        <v>93.8</v>
      </c>
      <c r="F50" s="56"/>
      <c r="G50" s="16">
        <v>82.266009852216754</v>
      </c>
      <c r="H50" s="16">
        <v>94.679802955665025</v>
      </c>
      <c r="I50" s="16">
        <v>100</v>
      </c>
      <c r="J50" s="17">
        <f t="shared" si="3"/>
        <v>91.665024630541879</v>
      </c>
      <c r="K50" s="56"/>
      <c r="L50" s="16">
        <v>82.2</v>
      </c>
      <c r="M50" s="16">
        <v>100</v>
      </c>
      <c r="N50" s="16">
        <v>100</v>
      </c>
      <c r="O50" s="17">
        <v>94.7</v>
      </c>
      <c r="P50" s="56"/>
      <c r="Q50" s="16">
        <v>93.442622950819683</v>
      </c>
      <c r="R50" s="16">
        <v>92.650273224043701</v>
      </c>
      <c r="S50" s="16">
        <v>100</v>
      </c>
      <c r="T50" s="17">
        <v>94.765027322404364</v>
      </c>
      <c r="V50" s="16">
        <v>95.442622950819683</v>
      </c>
      <c r="W50" s="16">
        <v>94.150273224043701</v>
      </c>
      <c r="X50" s="16">
        <v>100</v>
      </c>
      <c r="Y50" s="17">
        <v>96.065027322404376</v>
      </c>
      <c r="AA50" s="69" t="s">
        <v>52</v>
      </c>
      <c r="AB50" s="58">
        <f t="shared" si="4"/>
        <v>10</v>
      </c>
      <c r="AC50" s="58">
        <f t="shared" si="4"/>
        <v>10</v>
      </c>
      <c r="AD50" s="58">
        <f t="shared" si="4"/>
        <v>2</v>
      </c>
      <c r="AE50" s="58">
        <f t="shared" si="4"/>
        <v>10</v>
      </c>
    </row>
    <row r="51" spans="1:31" ht="27">
      <c r="A51" s="32" t="s">
        <v>53</v>
      </c>
      <c r="B51" s="16">
        <v>100</v>
      </c>
      <c r="C51" s="16">
        <v>85</v>
      </c>
      <c r="D51" s="16">
        <v>100</v>
      </c>
      <c r="E51" s="17">
        <v>96.3</v>
      </c>
      <c r="F51" s="56"/>
      <c r="G51" s="16">
        <v>100</v>
      </c>
      <c r="H51" s="16">
        <v>100</v>
      </c>
      <c r="I51" s="16">
        <v>100</v>
      </c>
      <c r="J51" s="17">
        <f t="shared" si="3"/>
        <v>100</v>
      </c>
      <c r="K51" s="56"/>
      <c r="L51" s="16">
        <v>100</v>
      </c>
      <c r="M51" s="16">
        <v>97.5</v>
      </c>
      <c r="N51" s="16">
        <v>100</v>
      </c>
      <c r="O51" s="17">
        <v>94.7</v>
      </c>
      <c r="P51" s="56"/>
      <c r="Q51" s="16">
        <v>99.271402550091068</v>
      </c>
      <c r="R51" s="16">
        <v>94.016393442622899</v>
      </c>
      <c r="S51" s="16">
        <v>100</v>
      </c>
      <c r="T51" s="17">
        <v>97.351548269581031</v>
      </c>
      <c r="V51" s="16">
        <v>101.27140255009107</v>
      </c>
      <c r="W51" s="16">
        <v>95.516393442622899</v>
      </c>
      <c r="X51" s="16">
        <v>90</v>
      </c>
      <c r="Y51" s="17">
        <v>96.151548269581028</v>
      </c>
      <c r="AA51" s="69" t="s">
        <v>53</v>
      </c>
      <c r="AB51" s="58">
        <f t="shared" si="4"/>
        <v>10</v>
      </c>
      <c r="AC51" s="58">
        <f t="shared" si="4"/>
        <v>10</v>
      </c>
      <c r="AD51" s="58">
        <f t="shared" si="4"/>
        <v>0</v>
      </c>
      <c r="AE51" s="58">
        <f>IF(T51&lt;Y51,10,IF(T51&gt;Y51,0,IF(T51=Y51,2,0)))</f>
        <v>0</v>
      </c>
    </row>
    <row r="52" spans="1:31" ht="40.5">
      <c r="A52" s="32" t="s">
        <v>54</v>
      </c>
      <c r="B52" s="16">
        <v>80</v>
      </c>
      <c r="C52" s="16">
        <v>75</v>
      </c>
      <c r="D52" s="16">
        <v>80</v>
      </c>
      <c r="E52" s="17">
        <v>78.8</v>
      </c>
      <c r="F52" s="56"/>
      <c r="G52" s="16">
        <v>99.835796387520531</v>
      </c>
      <c r="H52" s="16">
        <v>99.950738916256157</v>
      </c>
      <c r="I52" s="16">
        <v>100</v>
      </c>
      <c r="J52" s="17">
        <f t="shared" si="3"/>
        <v>99.922824302134643</v>
      </c>
      <c r="K52" s="56"/>
      <c r="L52" s="16">
        <v>99.8</v>
      </c>
      <c r="M52" s="16">
        <v>93.6</v>
      </c>
      <c r="N52" s="16">
        <v>95.7</v>
      </c>
      <c r="O52" s="17">
        <v>96.2</v>
      </c>
      <c r="P52" s="56"/>
      <c r="Q52" s="16">
        <v>93.624772313296901</v>
      </c>
      <c r="R52" s="16">
        <v>90.792349726775996</v>
      </c>
      <c r="S52" s="16">
        <v>100</v>
      </c>
      <c r="T52" s="17">
        <v>94.085610200364314</v>
      </c>
      <c r="V52" s="16">
        <v>95.624772313296901</v>
      </c>
      <c r="W52" s="16">
        <v>92.292349726775996</v>
      </c>
      <c r="X52" s="16">
        <v>83.333333333333329</v>
      </c>
      <c r="Y52" s="17">
        <v>91.21894353369764</v>
      </c>
      <c r="AA52" s="69" t="s">
        <v>54</v>
      </c>
      <c r="AB52" s="58">
        <f t="shared" si="4"/>
        <v>10</v>
      </c>
      <c r="AC52" s="58">
        <f t="shared" si="4"/>
        <v>10</v>
      </c>
      <c r="AD52" s="58">
        <f t="shared" si="4"/>
        <v>0</v>
      </c>
      <c r="AE52" s="58">
        <f>IF(T52&lt;Y52,10,IF(T52&gt;Y52,0,IF(T52=Y52,2,0)))</f>
        <v>0</v>
      </c>
    </row>
    <row r="53" spans="1:31" ht="54">
      <c r="A53" s="32" t="s">
        <v>55</v>
      </c>
      <c r="B53" s="16">
        <v>100</v>
      </c>
      <c r="C53" s="16">
        <v>85</v>
      </c>
      <c r="D53" s="16">
        <v>100</v>
      </c>
      <c r="E53" s="17">
        <v>96.3</v>
      </c>
      <c r="F53" s="56"/>
      <c r="G53" s="16">
        <v>91.461412151067321</v>
      </c>
      <c r="H53" s="16">
        <v>97.438423645320199</v>
      </c>
      <c r="I53" s="16">
        <v>100</v>
      </c>
      <c r="J53" s="17">
        <f t="shared" si="3"/>
        <v>95.986863711001646</v>
      </c>
      <c r="K53" s="56"/>
      <c r="L53" s="16">
        <v>91.4</v>
      </c>
      <c r="M53" s="16">
        <v>99.5</v>
      </c>
      <c r="N53" s="16">
        <v>100</v>
      </c>
      <c r="O53" s="17">
        <v>97.3</v>
      </c>
      <c r="P53" s="56"/>
      <c r="Q53" s="16">
        <v>94.353369763205833</v>
      </c>
      <c r="R53" s="16">
        <v>93.306010928961797</v>
      </c>
      <c r="S53" s="16">
        <v>95.666666666666671</v>
      </c>
      <c r="T53" s="17">
        <v>94.262750455373421</v>
      </c>
      <c r="V53" s="16">
        <v>96.353369763205833</v>
      </c>
      <c r="W53" s="16">
        <v>94.806010928961797</v>
      </c>
      <c r="X53" s="16">
        <v>81.333333333333329</v>
      </c>
      <c r="Y53" s="17">
        <v>91.97941712204009</v>
      </c>
      <c r="AA53" s="69" t="s">
        <v>55</v>
      </c>
      <c r="AB53" s="58">
        <f t="shared" si="4"/>
        <v>10</v>
      </c>
      <c r="AC53" s="58">
        <f t="shared" si="4"/>
        <v>10</v>
      </c>
      <c r="AD53" s="58">
        <f t="shared" si="4"/>
        <v>0</v>
      </c>
      <c r="AE53" s="58">
        <f>IF(T53&lt;Y53,10,IF(T53&gt;Y53,0,IF(T53=Y53,2,0)))</f>
        <v>0</v>
      </c>
    </row>
    <row r="54" spans="1:31" ht="40.5">
      <c r="A54" s="32" t="s">
        <v>56</v>
      </c>
      <c r="B54" s="16">
        <v>100</v>
      </c>
      <c r="C54" s="16">
        <v>65</v>
      </c>
      <c r="D54" s="16">
        <v>100</v>
      </c>
      <c r="E54" s="17">
        <v>91.3</v>
      </c>
      <c r="F54" s="56"/>
      <c r="G54" s="16">
        <v>99.178981937602629</v>
      </c>
      <c r="H54" s="16">
        <v>99.753694581280783</v>
      </c>
      <c r="I54" s="16">
        <v>100</v>
      </c>
      <c r="J54" s="17">
        <f t="shared" si="3"/>
        <v>99.614121510673229</v>
      </c>
      <c r="K54" s="56"/>
      <c r="L54" s="16">
        <v>99.2</v>
      </c>
      <c r="M54" s="16">
        <v>98</v>
      </c>
      <c r="N54" s="16">
        <v>0</v>
      </c>
      <c r="O54" s="17">
        <v>64.099999999999994</v>
      </c>
      <c r="P54" s="56"/>
      <c r="Q54" s="16">
        <v>91.074681238615668</v>
      </c>
      <c r="R54" s="16">
        <v>91.748633879781394</v>
      </c>
      <c r="S54" s="16">
        <v>1.6666666666666667</v>
      </c>
      <c r="T54" s="17">
        <v>68.992258652094719</v>
      </c>
      <c r="V54" s="16">
        <v>93.074681238615668</v>
      </c>
      <c r="W54" s="16">
        <v>93.248633879781394</v>
      </c>
      <c r="X54" s="16">
        <v>0</v>
      </c>
      <c r="Y54" s="17">
        <v>69.875591985428031</v>
      </c>
      <c r="AA54" s="69" t="s">
        <v>56</v>
      </c>
      <c r="AB54" s="58">
        <f t="shared" si="4"/>
        <v>10</v>
      </c>
      <c r="AC54" s="58">
        <f t="shared" si="4"/>
        <v>10</v>
      </c>
      <c r="AD54" s="58">
        <f t="shared" si="4"/>
        <v>0</v>
      </c>
      <c r="AE54" s="58">
        <f>IF(T54&lt;Y54,10,IF(T54&gt;Y54,0,IF(T54=Y54,2,0)))</f>
        <v>10</v>
      </c>
    </row>
    <row r="55" spans="1:31" ht="27">
      <c r="A55" s="35" t="s">
        <v>57</v>
      </c>
      <c r="B55" s="16">
        <v>100</v>
      </c>
      <c r="C55" s="16">
        <v>70</v>
      </c>
      <c r="D55" s="16">
        <v>100</v>
      </c>
      <c r="E55" s="17">
        <v>92.5</v>
      </c>
      <c r="F55" s="56"/>
      <c r="G55" s="16">
        <v>98.193760262725789</v>
      </c>
      <c r="H55" s="16">
        <v>99.458128078817737</v>
      </c>
      <c r="I55" s="16">
        <v>100</v>
      </c>
      <c r="J55" s="17">
        <f t="shared" si="3"/>
        <v>99.151067323481129</v>
      </c>
      <c r="K55" s="56"/>
      <c r="L55" s="16">
        <v>98.2</v>
      </c>
      <c r="M55" s="16">
        <v>99.5</v>
      </c>
      <c r="N55" s="16">
        <v>100</v>
      </c>
      <c r="O55" s="17">
        <v>99.3</v>
      </c>
      <c r="P55" s="56"/>
      <c r="Q55" s="16">
        <v>92.349726775956285</v>
      </c>
      <c r="R55" s="16">
        <v>91.174863387978107</v>
      </c>
      <c r="S55" s="16">
        <v>100</v>
      </c>
      <c r="T55" s="17">
        <v>93.792349726775939</v>
      </c>
      <c r="V55" s="16">
        <v>94.349726775956285</v>
      </c>
      <c r="W55" s="16">
        <v>92.674863387978107</v>
      </c>
      <c r="X55" s="16">
        <v>100</v>
      </c>
      <c r="Y55" s="17">
        <v>95.09234972677595</v>
      </c>
      <c r="AA55" s="73" t="s">
        <v>57</v>
      </c>
      <c r="AB55" s="58">
        <f t="shared" si="4"/>
        <v>10</v>
      </c>
      <c r="AC55" s="58">
        <f t="shared" si="4"/>
        <v>10</v>
      </c>
      <c r="AD55" s="58">
        <f t="shared" si="4"/>
        <v>2</v>
      </c>
      <c r="AE55" s="58">
        <f t="shared" si="4"/>
        <v>10</v>
      </c>
    </row>
    <row r="56" spans="1:31" ht="41.25" thickBot="1">
      <c r="A56" s="33" t="s">
        <v>58</v>
      </c>
      <c r="B56" s="23">
        <v>100</v>
      </c>
      <c r="C56" s="23">
        <v>40</v>
      </c>
      <c r="D56" s="23">
        <v>100</v>
      </c>
      <c r="E56" s="24">
        <v>85</v>
      </c>
      <c r="F56" s="56"/>
      <c r="G56" s="23">
        <v>100</v>
      </c>
      <c r="H56" s="23">
        <v>100</v>
      </c>
      <c r="I56" s="23">
        <v>100</v>
      </c>
      <c r="J56" s="24">
        <f t="shared" si="3"/>
        <v>100</v>
      </c>
      <c r="K56" s="56"/>
      <c r="L56" s="23">
        <v>100</v>
      </c>
      <c r="M56" s="23">
        <v>100</v>
      </c>
      <c r="N56" s="23">
        <v>100</v>
      </c>
      <c r="O56" s="24">
        <v>100</v>
      </c>
      <c r="P56" s="56"/>
      <c r="Q56" s="23">
        <v>93.078324225865202</v>
      </c>
      <c r="R56" s="23">
        <v>91.584699453551906</v>
      </c>
      <c r="S56" s="23">
        <v>100</v>
      </c>
      <c r="T56" s="24">
        <v>94.211293260473582</v>
      </c>
      <c r="V56" s="23">
        <v>95.078324225865202</v>
      </c>
      <c r="W56" s="23">
        <v>93.084699453551906</v>
      </c>
      <c r="X56" s="23">
        <v>81.333333333333329</v>
      </c>
      <c r="Y56" s="24">
        <v>90.844626593806908</v>
      </c>
      <c r="AA56" s="70" t="s">
        <v>58</v>
      </c>
      <c r="AB56" s="58">
        <f t="shared" si="4"/>
        <v>10</v>
      </c>
      <c r="AC56" s="58">
        <f t="shared" si="4"/>
        <v>10</v>
      </c>
      <c r="AD56" s="58">
        <f t="shared" si="4"/>
        <v>0</v>
      </c>
      <c r="AE56" s="58">
        <f t="shared" si="4"/>
        <v>0</v>
      </c>
    </row>
    <row r="57" spans="1:31" ht="16.5" thickBot="1">
      <c r="A57" s="34" t="s">
        <v>59</v>
      </c>
      <c r="B57" s="26">
        <v>98.37</v>
      </c>
      <c r="C57" s="26">
        <f>SUM(C58:C64)/7</f>
        <v>91.428571428571431</v>
      </c>
      <c r="D57" s="26">
        <f t="shared" ref="D57:E57" si="6">SUM(D58:D64)/7</f>
        <v>100</v>
      </c>
      <c r="E57" s="26">
        <f t="shared" si="6"/>
        <v>96.45714285714287</v>
      </c>
      <c r="F57" s="56"/>
      <c r="G57" s="26">
        <v>98.37</v>
      </c>
      <c r="H57" s="26">
        <f>[1]Consistencia!L60</f>
        <v>94.146370023419209</v>
      </c>
      <c r="I57" s="26">
        <f>[1]Oportunidad!F60</f>
        <v>100</v>
      </c>
      <c r="J57" s="27">
        <f t="shared" si="3"/>
        <v>97.088048009367682</v>
      </c>
      <c r="K57" s="56"/>
      <c r="L57" s="26">
        <v>98.1</v>
      </c>
      <c r="M57" s="26">
        <v>96.9</v>
      </c>
      <c r="N57" s="26">
        <v>71.400000000000006</v>
      </c>
      <c r="O57" s="27">
        <v>88.4</v>
      </c>
      <c r="P57" s="56"/>
      <c r="Q57" s="26">
        <v>96.25292740046838</v>
      </c>
      <c r="R57" s="26">
        <v>92.646370023419209</v>
      </c>
      <c r="S57" s="26">
        <v>100</v>
      </c>
      <c r="T57" s="27">
        <v>95.747072599531606</v>
      </c>
      <c r="V57" s="26">
        <v>98.25292740046838</v>
      </c>
      <c r="W57" s="26">
        <v>94.146370023419209</v>
      </c>
      <c r="X57" s="26">
        <v>100</v>
      </c>
      <c r="Y57" s="27">
        <v>97.047072599531617</v>
      </c>
      <c r="AA57" s="74" t="s">
        <v>59</v>
      </c>
      <c r="AB57" s="66">
        <f t="shared" si="4"/>
        <v>10</v>
      </c>
      <c r="AC57" s="66">
        <f t="shared" si="4"/>
        <v>10</v>
      </c>
      <c r="AD57" s="66">
        <f t="shared" si="4"/>
        <v>2</v>
      </c>
      <c r="AE57" s="66">
        <f t="shared" si="4"/>
        <v>10</v>
      </c>
    </row>
    <row r="58" spans="1:31" ht="54">
      <c r="A58" s="29" t="s">
        <v>60</v>
      </c>
      <c r="B58" s="30">
        <v>100</v>
      </c>
      <c r="C58" s="30">
        <v>85</v>
      </c>
      <c r="D58" s="30">
        <v>100</v>
      </c>
      <c r="E58" s="31">
        <v>93.8</v>
      </c>
      <c r="F58" s="56"/>
      <c r="G58" s="30">
        <v>99.835796387520531</v>
      </c>
      <c r="H58" s="30">
        <v>99.950738916256157</v>
      </c>
      <c r="I58" s="30">
        <v>100</v>
      </c>
      <c r="J58" s="31">
        <f t="shared" si="3"/>
        <v>99.922824302134643</v>
      </c>
      <c r="K58" s="56"/>
      <c r="L58" s="30">
        <v>99.8</v>
      </c>
      <c r="M58" s="30">
        <v>99</v>
      </c>
      <c r="N58" s="30">
        <v>100</v>
      </c>
      <c r="O58" s="31">
        <v>99.6</v>
      </c>
      <c r="P58" s="56"/>
      <c r="Q58" s="30">
        <v>96.539162112932615</v>
      </c>
      <c r="R58" s="30">
        <v>93.579234972677597</v>
      </c>
      <c r="S58" s="30">
        <v>100</v>
      </c>
      <c r="T58" s="31">
        <v>96.220400728597454</v>
      </c>
      <c r="V58" s="30">
        <v>98.539162112932615</v>
      </c>
      <c r="W58" s="30">
        <v>95.079234972677597</v>
      </c>
      <c r="X58" s="30">
        <v>100</v>
      </c>
      <c r="Y58" s="31">
        <v>97.520400728597451</v>
      </c>
      <c r="AA58" s="67" t="s">
        <v>60</v>
      </c>
      <c r="AB58" s="58">
        <f t="shared" si="4"/>
        <v>10</v>
      </c>
      <c r="AC58" s="58">
        <f t="shared" si="4"/>
        <v>10</v>
      </c>
      <c r="AD58" s="58">
        <f t="shared" si="4"/>
        <v>2</v>
      </c>
      <c r="AE58" s="58">
        <f t="shared" si="4"/>
        <v>10</v>
      </c>
    </row>
    <row r="59" spans="1:31" ht="40.5">
      <c r="A59" s="32" t="s">
        <v>61</v>
      </c>
      <c r="B59" s="16">
        <v>100</v>
      </c>
      <c r="C59" s="16">
        <v>100</v>
      </c>
      <c r="D59" s="16">
        <v>100</v>
      </c>
      <c r="E59" s="17">
        <v>100</v>
      </c>
      <c r="F59" s="56"/>
      <c r="G59" s="16">
        <v>96.059113300492612</v>
      </c>
      <c r="H59" s="16">
        <v>98.817733990147786</v>
      </c>
      <c r="I59" s="16">
        <v>100</v>
      </c>
      <c r="J59" s="17">
        <f t="shared" si="3"/>
        <v>98.14778325123153</v>
      </c>
      <c r="K59" s="56"/>
      <c r="L59" s="16">
        <v>96</v>
      </c>
      <c r="M59" s="16">
        <v>98.5</v>
      </c>
      <c r="N59" s="16">
        <v>100</v>
      </c>
      <c r="O59" s="17">
        <v>98.3</v>
      </c>
      <c r="P59" s="56"/>
      <c r="Q59" s="16">
        <v>97.996357012750451</v>
      </c>
      <c r="R59" s="16">
        <v>94.016393442622999</v>
      </c>
      <c r="S59" s="16">
        <v>100</v>
      </c>
      <c r="T59" s="17">
        <v>96.905282331511856</v>
      </c>
      <c r="V59" s="16">
        <v>99</v>
      </c>
      <c r="W59" s="16">
        <v>95.516393442622999</v>
      </c>
      <c r="X59" s="16">
        <v>100</v>
      </c>
      <c r="Y59" s="17">
        <v>97.856557377049199</v>
      </c>
      <c r="AA59" s="69" t="s">
        <v>61</v>
      </c>
      <c r="AB59" s="58">
        <f t="shared" si="4"/>
        <v>10</v>
      </c>
      <c r="AC59" s="58">
        <f t="shared" si="4"/>
        <v>10</v>
      </c>
      <c r="AD59" s="58">
        <f t="shared" si="4"/>
        <v>2</v>
      </c>
      <c r="AE59" s="58">
        <f t="shared" si="4"/>
        <v>10</v>
      </c>
    </row>
    <row r="60" spans="1:31" ht="40.5">
      <c r="A60" s="32" t="s">
        <v>62</v>
      </c>
      <c r="B60" s="16">
        <v>100</v>
      </c>
      <c r="C60" s="16">
        <v>85</v>
      </c>
      <c r="D60" s="16">
        <v>100</v>
      </c>
      <c r="E60" s="17">
        <v>93.8</v>
      </c>
      <c r="F60" s="56"/>
      <c r="G60" s="16">
        <v>100</v>
      </c>
      <c r="H60" s="16">
        <v>100</v>
      </c>
      <c r="I60" s="16">
        <v>100</v>
      </c>
      <c r="J60" s="17">
        <f t="shared" si="3"/>
        <v>100</v>
      </c>
      <c r="K60" s="56"/>
      <c r="L60" s="16">
        <v>100</v>
      </c>
      <c r="M60" s="16">
        <v>94.1</v>
      </c>
      <c r="N60" s="16">
        <v>100</v>
      </c>
      <c r="O60" s="17">
        <v>97.9</v>
      </c>
      <c r="P60" s="56"/>
      <c r="Q60" s="16">
        <v>92.349726775956285</v>
      </c>
      <c r="R60" s="16">
        <v>89.262295081967196</v>
      </c>
      <c r="S60" s="16">
        <v>100</v>
      </c>
      <c r="T60" s="17">
        <v>93.027322404371574</v>
      </c>
      <c r="V60" s="16">
        <v>94.349726775956285</v>
      </c>
      <c r="W60" s="16">
        <v>90.762295081967196</v>
      </c>
      <c r="X60" s="16">
        <v>100</v>
      </c>
      <c r="Y60" s="17">
        <v>94.327322404371586</v>
      </c>
      <c r="AA60" s="69" t="s">
        <v>62</v>
      </c>
      <c r="AB60" s="58">
        <f t="shared" si="4"/>
        <v>10</v>
      </c>
      <c r="AC60" s="58">
        <f t="shared" si="4"/>
        <v>10</v>
      </c>
      <c r="AD60" s="58">
        <f t="shared" si="4"/>
        <v>2</v>
      </c>
      <c r="AE60" s="58">
        <f t="shared" si="4"/>
        <v>10</v>
      </c>
    </row>
    <row r="61" spans="1:31" ht="40.5">
      <c r="A61" s="32" t="s">
        <v>63</v>
      </c>
      <c r="B61" s="16">
        <v>100</v>
      </c>
      <c r="C61" s="16">
        <v>85</v>
      </c>
      <c r="D61" s="16">
        <v>100</v>
      </c>
      <c r="E61" s="17">
        <v>93.8</v>
      </c>
      <c r="F61" s="56"/>
      <c r="G61" s="16">
        <v>91.297208538587853</v>
      </c>
      <c r="H61" s="16">
        <v>77.216748768472911</v>
      </c>
      <c r="I61" s="16">
        <v>16.666666666666668</v>
      </c>
      <c r="J61" s="17">
        <f t="shared" si="3"/>
        <v>67.00738916256158</v>
      </c>
      <c r="K61" s="56"/>
      <c r="L61" s="16">
        <v>91.3</v>
      </c>
      <c r="M61" s="16">
        <v>94.1</v>
      </c>
      <c r="N61" s="16">
        <v>0</v>
      </c>
      <c r="O61" s="17">
        <v>60.3</v>
      </c>
      <c r="P61" s="56"/>
      <c r="Q61" s="16">
        <v>93.442622950819683</v>
      </c>
      <c r="R61" s="16">
        <v>90.928961748633895</v>
      </c>
      <c r="S61" s="16">
        <v>100</v>
      </c>
      <c r="T61" s="17">
        <v>94.076502732240442</v>
      </c>
      <c r="V61" s="16">
        <v>95.442622950819683</v>
      </c>
      <c r="W61" s="16">
        <v>92.428961748633895</v>
      </c>
      <c r="X61" s="16">
        <v>100</v>
      </c>
      <c r="Y61" s="17">
        <v>95.376502732240453</v>
      </c>
      <c r="AA61" s="69" t="s">
        <v>63</v>
      </c>
      <c r="AB61" s="58">
        <f t="shared" si="4"/>
        <v>10</v>
      </c>
      <c r="AC61" s="58">
        <f t="shared" si="4"/>
        <v>10</v>
      </c>
      <c r="AD61" s="58">
        <f t="shared" si="4"/>
        <v>2</v>
      </c>
      <c r="AE61" s="58">
        <f t="shared" si="4"/>
        <v>10</v>
      </c>
    </row>
    <row r="62" spans="1:31" ht="40.5">
      <c r="A62" s="36" t="s">
        <v>64</v>
      </c>
      <c r="B62" s="16">
        <v>100</v>
      </c>
      <c r="C62" s="16">
        <v>85</v>
      </c>
      <c r="D62" s="16">
        <v>100</v>
      </c>
      <c r="E62" s="17">
        <v>93.8</v>
      </c>
      <c r="F62" s="56"/>
      <c r="G62" s="16">
        <v>99.835796387520531</v>
      </c>
      <c r="H62" s="16">
        <v>79.950738916256157</v>
      </c>
      <c r="I62" s="16">
        <v>16.666666666666668</v>
      </c>
      <c r="J62" s="17">
        <f t="shared" si="3"/>
        <v>71.089490968801314</v>
      </c>
      <c r="K62" s="56"/>
      <c r="L62" s="16">
        <v>99.8</v>
      </c>
      <c r="M62" s="16">
        <v>95.1</v>
      </c>
      <c r="N62" s="16">
        <v>0</v>
      </c>
      <c r="O62" s="17">
        <v>63.2</v>
      </c>
      <c r="P62" s="56"/>
      <c r="Q62" s="16">
        <v>97.632058287795999</v>
      </c>
      <c r="R62" s="16">
        <v>92.377049180327901</v>
      </c>
      <c r="S62" s="16">
        <v>100</v>
      </c>
      <c r="T62" s="17">
        <v>96.122040072859761</v>
      </c>
      <c r="V62" s="16">
        <v>99.632058287795999</v>
      </c>
      <c r="W62" s="16">
        <v>93.877049180327901</v>
      </c>
      <c r="X62" s="16">
        <v>100</v>
      </c>
      <c r="Y62" s="17">
        <v>97.422040072859758</v>
      </c>
      <c r="AA62" s="75" t="s">
        <v>64</v>
      </c>
      <c r="AB62" s="58">
        <f t="shared" si="4"/>
        <v>10</v>
      </c>
      <c r="AC62" s="58">
        <f t="shared" si="4"/>
        <v>10</v>
      </c>
      <c r="AD62" s="58">
        <f t="shared" si="4"/>
        <v>2</v>
      </c>
      <c r="AE62" s="58">
        <f t="shared" si="4"/>
        <v>10</v>
      </c>
    </row>
    <row r="63" spans="1:31" ht="40.5">
      <c r="A63" s="32" t="s">
        <v>65</v>
      </c>
      <c r="B63" s="16">
        <v>100</v>
      </c>
      <c r="C63" s="16">
        <v>100</v>
      </c>
      <c r="D63" s="16">
        <v>100</v>
      </c>
      <c r="E63" s="17">
        <f t="shared" ref="E63:E70" si="7">(B63*0.35)+(C63*0.35)+(D63*0.3)</f>
        <v>100</v>
      </c>
      <c r="F63" s="56"/>
      <c r="G63" s="16">
        <v>99.835796387520531</v>
      </c>
      <c r="H63" s="16">
        <v>79.778325123152712</v>
      </c>
      <c r="I63" s="16">
        <v>16.666666666666668</v>
      </c>
      <c r="J63" s="17">
        <f t="shared" si="3"/>
        <v>71.020525451559934</v>
      </c>
      <c r="K63" s="56"/>
      <c r="L63" s="16">
        <v>99.8</v>
      </c>
      <c r="M63" s="16">
        <v>98.5</v>
      </c>
      <c r="N63" s="16">
        <v>100</v>
      </c>
      <c r="O63" s="17">
        <v>99.4</v>
      </c>
      <c r="P63" s="56"/>
      <c r="Q63" s="16">
        <v>98.54280510018215</v>
      </c>
      <c r="R63" s="16">
        <v>94.371584699453507</v>
      </c>
      <c r="S63" s="16">
        <v>100</v>
      </c>
      <c r="T63" s="17">
        <v>97.238615664845156</v>
      </c>
      <c r="V63" s="16">
        <v>99.5</v>
      </c>
      <c r="W63" s="16">
        <v>95.871584699453507</v>
      </c>
      <c r="X63" s="16">
        <v>100</v>
      </c>
      <c r="Y63" s="17">
        <v>98.173633879781391</v>
      </c>
      <c r="AA63" s="69" t="s">
        <v>65</v>
      </c>
      <c r="AB63" s="58">
        <f t="shared" si="4"/>
        <v>10</v>
      </c>
      <c r="AC63" s="58">
        <f t="shared" si="4"/>
        <v>10</v>
      </c>
      <c r="AD63" s="58">
        <f t="shared" si="4"/>
        <v>2</v>
      </c>
      <c r="AE63" s="58">
        <f t="shared" si="4"/>
        <v>10</v>
      </c>
    </row>
    <row r="64" spans="1:31" ht="27.75" thickBot="1">
      <c r="A64" s="37" t="s">
        <v>66</v>
      </c>
      <c r="B64" s="38">
        <v>100</v>
      </c>
      <c r="C64" s="38">
        <v>100</v>
      </c>
      <c r="D64" s="38">
        <v>100</v>
      </c>
      <c r="E64" s="39">
        <f t="shared" si="7"/>
        <v>100</v>
      </c>
      <c r="F64" s="56"/>
      <c r="G64" s="38">
        <v>100</v>
      </c>
      <c r="H64" s="38">
        <v>100</v>
      </c>
      <c r="I64" s="38">
        <v>100</v>
      </c>
      <c r="J64" s="39">
        <f t="shared" si="3"/>
        <v>100</v>
      </c>
      <c r="K64" s="56"/>
      <c r="L64" s="38">
        <v>100</v>
      </c>
      <c r="M64" s="38">
        <v>99</v>
      </c>
      <c r="N64" s="38">
        <v>100</v>
      </c>
      <c r="O64" s="39">
        <v>99.7</v>
      </c>
      <c r="P64" s="56"/>
      <c r="Q64" s="38">
        <v>97.267759562841533</v>
      </c>
      <c r="R64" s="38">
        <v>93.989071038251396</v>
      </c>
      <c r="S64" s="38">
        <v>100</v>
      </c>
      <c r="T64" s="39">
        <v>96.639344262295097</v>
      </c>
      <c r="V64" s="38">
        <v>99.267759562841533</v>
      </c>
      <c r="W64" s="38">
        <v>95.489071038251396</v>
      </c>
      <c r="X64" s="38">
        <v>100</v>
      </c>
      <c r="Y64" s="39">
        <v>97.939344262295094</v>
      </c>
      <c r="AA64" s="76" t="s">
        <v>66</v>
      </c>
      <c r="AB64" s="58">
        <f t="shared" si="4"/>
        <v>10</v>
      </c>
      <c r="AC64" s="58">
        <f t="shared" si="4"/>
        <v>10</v>
      </c>
      <c r="AD64" s="58">
        <f t="shared" si="4"/>
        <v>2</v>
      </c>
      <c r="AE64" s="58">
        <f t="shared" si="4"/>
        <v>10</v>
      </c>
    </row>
    <row r="65" spans="1:31" ht="16.5" thickBot="1">
      <c r="A65" s="40" t="s">
        <v>67</v>
      </c>
      <c r="B65" s="41">
        <f>SUM(B66:B71)/6</f>
        <v>100</v>
      </c>
      <c r="C65" s="41">
        <f t="shared" ref="C65:E65" si="8">SUM(C66:C71)/6</f>
        <v>98.333333333333329</v>
      </c>
      <c r="D65" s="41">
        <f t="shared" si="8"/>
        <v>99.666666666666671</v>
      </c>
      <c r="E65" s="41">
        <f t="shared" si="8"/>
        <v>99.5</v>
      </c>
      <c r="F65" s="56"/>
      <c r="G65" s="41">
        <v>72.569999999999993</v>
      </c>
      <c r="H65" s="41">
        <f>[1]Consistencia!L68</f>
        <v>94.441230559058397</v>
      </c>
      <c r="I65" s="41">
        <f>[1]Oportunidad!F68</f>
        <v>100</v>
      </c>
      <c r="J65" s="42">
        <f t="shared" si="3"/>
        <v>88.175992223623354</v>
      </c>
      <c r="K65" s="56"/>
      <c r="L65" s="41">
        <v>99.1</v>
      </c>
      <c r="M65" s="41">
        <v>99.5</v>
      </c>
      <c r="N65" s="41">
        <v>100</v>
      </c>
      <c r="O65" s="42">
        <v>99.5</v>
      </c>
      <c r="P65" s="56"/>
      <c r="Q65" s="41">
        <v>97.293593246462081</v>
      </c>
      <c r="R65" s="41">
        <v>92.941230559058397</v>
      </c>
      <c r="S65" s="41">
        <v>100</v>
      </c>
      <c r="T65" s="42">
        <v>96.229249859885087</v>
      </c>
      <c r="V65" s="41">
        <v>99.293593246462081</v>
      </c>
      <c r="W65" s="41">
        <v>94.441230559058397</v>
      </c>
      <c r="X65" s="41">
        <v>100</v>
      </c>
      <c r="Y65" s="42">
        <v>97.529249859885084</v>
      </c>
      <c r="AA65" s="77" t="s">
        <v>67</v>
      </c>
      <c r="AB65" s="66">
        <f t="shared" si="4"/>
        <v>10</v>
      </c>
      <c r="AC65" s="66">
        <f t="shared" si="4"/>
        <v>10</v>
      </c>
      <c r="AD65" s="66">
        <f t="shared" si="4"/>
        <v>2</v>
      </c>
      <c r="AE65" s="66">
        <f t="shared" si="4"/>
        <v>10</v>
      </c>
    </row>
    <row r="66" spans="1:31" ht="40.5">
      <c r="A66" s="43" t="s">
        <v>68</v>
      </c>
      <c r="B66" s="30">
        <v>100</v>
      </c>
      <c r="C66" s="30">
        <v>100</v>
      </c>
      <c r="D66" s="30">
        <v>100</v>
      </c>
      <c r="E66" s="31">
        <f t="shared" si="7"/>
        <v>100</v>
      </c>
      <c r="F66" s="56"/>
      <c r="G66" s="30">
        <v>94.779116465863453</v>
      </c>
      <c r="H66" s="30">
        <v>98.433734939759034</v>
      </c>
      <c r="I66" s="30">
        <v>100</v>
      </c>
      <c r="J66" s="31">
        <f t="shared" si="3"/>
        <v>97.546184738955816</v>
      </c>
      <c r="K66" s="56"/>
      <c r="L66" s="30">
        <v>98.4</v>
      </c>
      <c r="M66" s="30">
        <v>100</v>
      </c>
      <c r="N66" s="30">
        <v>100</v>
      </c>
      <c r="O66" s="31">
        <v>99.5</v>
      </c>
      <c r="P66" s="56"/>
      <c r="Q66" s="30">
        <v>98.557692307692307</v>
      </c>
      <c r="R66" s="30">
        <v>94.567307692307693</v>
      </c>
      <c r="S66" s="30">
        <v>100</v>
      </c>
      <c r="T66" s="31">
        <v>97.322115384615387</v>
      </c>
      <c r="V66" s="30">
        <v>99.5</v>
      </c>
      <c r="W66" s="30">
        <v>96.067307692307693</v>
      </c>
      <c r="X66" s="30">
        <v>100</v>
      </c>
      <c r="Y66" s="31">
        <v>98.251923076923077</v>
      </c>
      <c r="AA66" s="78" t="s">
        <v>68</v>
      </c>
      <c r="AB66" s="58">
        <f t="shared" si="4"/>
        <v>10</v>
      </c>
      <c r="AC66" s="58">
        <f t="shared" si="4"/>
        <v>10</v>
      </c>
      <c r="AD66" s="58">
        <f t="shared" si="4"/>
        <v>2</v>
      </c>
      <c r="AE66" s="58">
        <f t="shared" si="4"/>
        <v>10</v>
      </c>
    </row>
    <row r="67" spans="1:31" ht="40.5">
      <c r="A67" s="36" t="s">
        <v>69</v>
      </c>
      <c r="B67" s="16">
        <v>100</v>
      </c>
      <c r="C67" s="16">
        <v>100</v>
      </c>
      <c r="D67" s="16">
        <v>100</v>
      </c>
      <c r="E67" s="31">
        <f t="shared" si="7"/>
        <v>100</v>
      </c>
      <c r="F67" s="56"/>
      <c r="G67" s="16">
        <v>96.787148594377513</v>
      </c>
      <c r="H67" s="16">
        <v>99.036144578313255</v>
      </c>
      <c r="I67" s="16">
        <v>100</v>
      </c>
      <c r="J67" s="17">
        <f t="shared" si="3"/>
        <v>98.489959839357425</v>
      </c>
      <c r="K67" s="56"/>
      <c r="L67" s="16">
        <v>98</v>
      </c>
      <c r="M67" s="16">
        <v>100</v>
      </c>
      <c r="N67" s="16">
        <v>100</v>
      </c>
      <c r="O67" s="17">
        <v>99.4</v>
      </c>
      <c r="P67" s="56"/>
      <c r="Q67" s="16">
        <v>98.076923076923066</v>
      </c>
      <c r="R67" s="16">
        <v>93.918269230769198</v>
      </c>
      <c r="S67" s="16">
        <v>100</v>
      </c>
      <c r="T67" s="17">
        <v>96.894230769230745</v>
      </c>
      <c r="V67" s="16">
        <v>99.2</v>
      </c>
      <c r="W67" s="16">
        <v>95.418269230769198</v>
      </c>
      <c r="X67" s="16">
        <v>100</v>
      </c>
      <c r="Y67" s="17">
        <v>97.887307692307672</v>
      </c>
      <c r="AA67" s="75" t="s">
        <v>69</v>
      </c>
      <c r="AB67" s="58">
        <f t="shared" si="4"/>
        <v>10</v>
      </c>
      <c r="AC67" s="58">
        <f t="shared" si="4"/>
        <v>10</v>
      </c>
      <c r="AD67" s="58">
        <f t="shared" si="4"/>
        <v>2</v>
      </c>
      <c r="AE67" s="58">
        <f t="shared" si="4"/>
        <v>10</v>
      </c>
    </row>
    <row r="68" spans="1:31" ht="40.5">
      <c r="A68" s="36" t="s">
        <v>70</v>
      </c>
      <c r="B68" s="16">
        <v>100</v>
      </c>
      <c r="C68" s="16">
        <v>90</v>
      </c>
      <c r="D68" s="16">
        <v>100</v>
      </c>
      <c r="E68" s="17">
        <v>97.5</v>
      </c>
      <c r="F68" s="56"/>
      <c r="G68" s="16">
        <v>47.947454844006572</v>
      </c>
      <c r="H68" s="16">
        <v>84.384236453201964</v>
      </c>
      <c r="I68" s="16">
        <v>100</v>
      </c>
      <c r="J68" s="17">
        <f t="shared" si="3"/>
        <v>75.535303776683094</v>
      </c>
      <c r="K68" s="56"/>
      <c r="L68" s="16">
        <v>99.7</v>
      </c>
      <c r="M68" s="16">
        <v>99.5</v>
      </c>
      <c r="N68" s="16">
        <v>100</v>
      </c>
      <c r="O68" s="17">
        <v>99.7</v>
      </c>
      <c r="P68" s="56"/>
      <c r="Q68" s="16">
        <v>97.0856102003643</v>
      </c>
      <c r="R68" s="16">
        <v>92.786885245901601</v>
      </c>
      <c r="S68" s="16">
        <v>100</v>
      </c>
      <c r="T68" s="17">
        <v>96.094717668488144</v>
      </c>
      <c r="V68" s="16">
        <v>99.0856102003643</v>
      </c>
      <c r="W68" s="16">
        <v>94.286885245901601</v>
      </c>
      <c r="X68" s="16">
        <v>100</v>
      </c>
      <c r="Y68" s="17">
        <v>97.394717668488141</v>
      </c>
      <c r="AA68" s="75" t="s">
        <v>70</v>
      </c>
      <c r="AB68" s="58">
        <f t="shared" si="4"/>
        <v>10</v>
      </c>
      <c r="AC68" s="58">
        <f t="shared" si="4"/>
        <v>10</v>
      </c>
      <c r="AD68" s="58">
        <f t="shared" si="4"/>
        <v>2</v>
      </c>
      <c r="AE68" s="58">
        <f t="shared" si="4"/>
        <v>10</v>
      </c>
    </row>
    <row r="69" spans="1:31" ht="27">
      <c r="A69" s="36" t="s">
        <v>71</v>
      </c>
      <c r="B69" s="16">
        <v>100</v>
      </c>
      <c r="C69" s="16">
        <v>100</v>
      </c>
      <c r="D69" s="16">
        <v>100</v>
      </c>
      <c r="E69" s="17">
        <f t="shared" si="7"/>
        <v>100</v>
      </c>
      <c r="F69" s="56"/>
      <c r="G69" s="16">
        <v>54.515599343185549</v>
      </c>
      <c r="H69" s="16">
        <v>86.354679802955673</v>
      </c>
      <c r="I69" s="16">
        <v>100</v>
      </c>
      <c r="J69" s="17">
        <f t="shared" si="3"/>
        <v>78.622331691297205</v>
      </c>
      <c r="K69" s="56"/>
      <c r="L69" s="16">
        <v>100</v>
      </c>
      <c r="M69" s="16">
        <v>100</v>
      </c>
      <c r="N69" s="16">
        <v>100</v>
      </c>
      <c r="O69" s="17">
        <v>100</v>
      </c>
      <c r="P69" s="56"/>
      <c r="Q69" s="16">
        <v>97.0856102003643</v>
      </c>
      <c r="R69" s="16">
        <v>92.786885245901601</v>
      </c>
      <c r="S69" s="16">
        <v>100</v>
      </c>
      <c r="T69" s="17">
        <v>96.094717668488144</v>
      </c>
      <c r="V69" s="16">
        <v>99.0856102003643</v>
      </c>
      <c r="W69" s="16">
        <v>94.286885245901601</v>
      </c>
      <c r="X69" s="16">
        <v>100</v>
      </c>
      <c r="Y69" s="17">
        <v>97.394717668488141</v>
      </c>
      <c r="AA69" s="75" t="s">
        <v>71</v>
      </c>
      <c r="AB69" s="58">
        <f t="shared" si="4"/>
        <v>10</v>
      </c>
      <c r="AC69" s="58">
        <f t="shared" si="4"/>
        <v>10</v>
      </c>
      <c r="AD69" s="58">
        <f t="shared" si="4"/>
        <v>2</v>
      </c>
      <c r="AE69" s="58">
        <f t="shared" si="4"/>
        <v>10</v>
      </c>
    </row>
    <row r="70" spans="1:31" ht="40.5">
      <c r="A70" s="36" t="s">
        <v>72</v>
      </c>
      <c r="B70" s="16">
        <v>100</v>
      </c>
      <c r="C70" s="16">
        <v>100</v>
      </c>
      <c r="D70" s="16">
        <v>100</v>
      </c>
      <c r="E70" s="17">
        <f t="shared" si="7"/>
        <v>100</v>
      </c>
      <c r="F70" s="56"/>
      <c r="G70" s="16">
        <v>71.756978653530382</v>
      </c>
      <c r="H70" s="16">
        <v>91.354679802955673</v>
      </c>
      <c r="I70" s="16">
        <v>100</v>
      </c>
      <c r="J70" s="17">
        <f t="shared" si="3"/>
        <v>86.656814449917903</v>
      </c>
      <c r="K70" s="56"/>
      <c r="L70" s="16">
        <v>100</v>
      </c>
      <c r="M70" s="16">
        <v>98.5</v>
      </c>
      <c r="N70" s="16">
        <v>100</v>
      </c>
      <c r="O70" s="17">
        <v>99.5</v>
      </c>
      <c r="P70" s="56"/>
      <c r="Q70" s="16">
        <v>98.724954462659369</v>
      </c>
      <c r="R70" s="16">
        <v>93.852459016393396</v>
      </c>
      <c r="S70" s="16">
        <v>100</v>
      </c>
      <c r="T70" s="17">
        <v>97.09471766848813</v>
      </c>
      <c r="V70" s="16">
        <v>99.5</v>
      </c>
      <c r="W70" s="16">
        <v>95.352459016393396</v>
      </c>
      <c r="X70" s="16">
        <v>100</v>
      </c>
      <c r="Y70" s="17">
        <v>97.965983606557359</v>
      </c>
      <c r="AA70" s="75" t="s">
        <v>72</v>
      </c>
      <c r="AB70" s="58">
        <f t="shared" si="4"/>
        <v>10</v>
      </c>
      <c r="AC70" s="58">
        <f t="shared" si="4"/>
        <v>10</v>
      </c>
      <c r="AD70" s="58">
        <f t="shared" si="4"/>
        <v>2</v>
      </c>
      <c r="AE70" s="58">
        <f t="shared" si="4"/>
        <v>10</v>
      </c>
    </row>
    <row r="71" spans="1:31" ht="41.25" thickBot="1">
      <c r="A71" s="44" t="s">
        <v>73</v>
      </c>
      <c r="B71" s="38">
        <v>100</v>
      </c>
      <c r="C71" s="38">
        <v>100</v>
      </c>
      <c r="D71" s="38">
        <v>98</v>
      </c>
      <c r="E71" s="39">
        <v>99.5</v>
      </c>
      <c r="F71" s="56"/>
      <c r="G71" s="38">
        <v>87.550200803212846</v>
      </c>
      <c r="H71" s="38">
        <v>95.843373493975889</v>
      </c>
      <c r="I71" s="38">
        <v>100</v>
      </c>
      <c r="J71" s="39">
        <f t="shared" si="3"/>
        <v>93.97991967871485</v>
      </c>
      <c r="K71" s="56"/>
      <c r="L71" s="38">
        <v>98.4</v>
      </c>
      <c r="M71" s="38">
        <v>98.8</v>
      </c>
      <c r="N71" s="38">
        <v>100</v>
      </c>
      <c r="O71" s="39">
        <v>99.1</v>
      </c>
      <c r="P71" s="56"/>
      <c r="Q71" s="38">
        <v>94.230769230769226</v>
      </c>
      <c r="R71" s="38">
        <v>89.735576923076906</v>
      </c>
      <c r="S71" s="38">
        <v>100</v>
      </c>
      <c r="T71" s="39">
        <v>93.875</v>
      </c>
      <c r="V71" s="38">
        <v>96.230769230769226</v>
      </c>
      <c r="W71" s="38">
        <v>91.235576923076906</v>
      </c>
      <c r="X71" s="38">
        <v>100</v>
      </c>
      <c r="Y71" s="39">
        <v>95.174999999999983</v>
      </c>
      <c r="AA71" s="79" t="s">
        <v>73</v>
      </c>
      <c r="AB71" s="58">
        <f t="shared" si="4"/>
        <v>10</v>
      </c>
      <c r="AC71" s="58">
        <f t="shared" si="4"/>
        <v>10</v>
      </c>
      <c r="AD71" s="58">
        <f t="shared" si="4"/>
        <v>2</v>
      </c>
      <c r="AE71" s="58">
        <f t="shared" si="4"/>
        <v>10</v>
      </c>
    </row>
    <row r="72" spans="1:31">
      <c r="G72" s="45"/>
      <c r="H72" s="45"/>
      <c r="I72" s="45"/>
    </row>
    <row r="75" spans="1:31">
      <c r="A75" s="46" t="s">
        <v>74</v>
      </c>
      <c r="B75" s="47" t="s">
        <v>75</v>
      </c>
      <c r="C75" s="3"/>
      <c r="D75" s="45"/>
      <c r="E75" s="3"/>
    </row>
    <row r="76" spans="1:31">
      <c r="A76" s="48" t="s">
        <v>76</v>
      </c>
      <c r="B76" s="47" t="s">
        <v>77</v>
      </c>
      <c r="C76" s="3"/>
      <c r="D76" s="45"/>
      <c r="E76" s="3"/>
    </row>
    <row r="77" spans="1:31">
      <c r="A77" s="49" t="s">
        <v>78</v>
      </c>
      <c r="B77" s="47" t="s">
        <v>79</v>
      </c>
      <c r="C77" s="3"/>
      <c r="D77" s="45"/>
      <c r="E77" s="3"/>
    </row>
    <row r="78" spans="1:31">
      <c r="A78" s="3"/>
      <c r="B78" s="45"/>
      <c r="C78" s="45"/>
      <c r="D78" s="45"/>
      <c r="E78" s="3"/>
    </row>
    <row r="79" spans="1:31">
      <c r="A79" s="50" t="s">
        <v>80</v>
      </c>
      <c r="B79" s="51"/>
      <c r="C79" s="51"/>
      <c r="D79" s="51"/>
      <c r="E79" s="52"/>
    </row>
    <row r="80" spans="1:31">
      <c r="A80" s="53"/>
      <c r="B80" s="53"/>
      <c r="C80" s="53"/>
      <c r="D80" s="53"/>
      <c r="E80" s="53"/>
    </row>
    <row r="81" spans="1:5">
      <c r="A81" s="53"/>
      <c r="B81" s="53"/>
      <c r="C81" s="53"/>
      <c r="D81" s="53"/>
      <c r="E81" s="53"/>
    </row>
    <row r="82" spans="1:5">
      <c r="A82" s="53"/>
      <c r="B82" s="53"/>
      <c r="C82" s="53"/>
      <c r="D82" s="53"/>
      <c r="E82" s="53"/>
    </row>
    <row r="83" spans="1:5">
      <c r="A83" s="53"/>
      <c r="B83" s="53"/>
      <c r="C83" s="53"/>
      <c r="D83" s="53"/>
      <c r="E83" s="53"/>
    </row>
  </sheetData>
  <mergeCells count="4">
    <mergeCell ref="A80:E80"/>
    <mergeCell ref="A81:E81"/>
    <mergeCell ref="A82:E82"/>
    <mergeCell ref="A83:E83"/>
  </mergeCells>
  <conditionalFormatting sqref="G6:J71">
    <cfRule type="cellIs" dxfId="14" priority="50" stopIfTrue="1" operator="greaterThanOrEqual">
      <formula>95</formula>
    </cfRule>
    <cfRule type="cellIs" dxfId="13" priority="51" stopIfTrue="1" operator="between">
      <formula>95</formula>
      <formula>80.01</formula>
    </cfRule>
    <cfRule type="cellIs" dxfId="12" priority="52" stopIfTrue="1" operator="lessThanOrEqual">
      <formula>80</formula>
    </cfRule>
  </conditionalFormatting>
  <conditionalFormatting sqref="B6:E71">
    <cfRule type="cellIs" dxfId="11" priority="47" stopIfTrue="1" operator="greaterThanOrEqual">
      <formula>95</formula>
    </cfRule>
    <cfRule type="cellIs" dxfId="10" priority="48" stopIfTrue="1" operator="between">
      <formula>95</formula>
      <formula>80.01</formula>
    </cfRule>
    <cfRule type="cellIs" dxfId="9" priority="49" stopIfTrue="1" operator="lessThanOrEqual">
      <formula>80</formula>
    </cfRule>
  </conditionalFormatting>
  <conditionalFormatting sqref="Q6:T71">
    <cfRule type="cellIs" dxfId="8" priority="32" stopIfTrue="1" operator="greaterThanOrEqual">
      <formula>95</formula>
    </cfRule>
    <cfRule type="cellIs" dxfId="7" priority="33" stopIfTrue="1" operator="between">
      <formula>95</formula>
      <formula>80.01</formula>
    </cfRule>
    <cfRule type="cellIs" dxfId="6" priority="34" stopIfTrue="1" operator="lessThanOrEqual">
      <formula>80</formula>
    </cfRule>
  </conditionalFormatting>
  <conditionalFormatting sqref="L6:O71">
    <cfRule type="cellIs" dxfId="5" priority="29" stopIfTrue="1" operator="greaterThanOrEqual">
      <formula>95</formula>
    </cfRule>
    <cfRule type="cellIs" dxfId="4" priority="30" stopIfTrue="1" operator="between">
      <formula>95</formula>
      <formula>80.01</formula>
    </cfRule>
    <cfRule type="cellIs" dxfId="3" priority="31" stopIfTrue="1" operator="lessThanOrEqual">
      <formula>80</formula>
    </cfRule>
  </conditionalFormatting>
  <conditionalFormatting sqref="V6:Y71">
    <cfRule type="cellIs" dxfId="2" priority="1" stopIfTrue="1" operator="greaterThanOrEqual">
      <formula>95</formula>
    </cfRule>
    <cfRule type="cellIs" dxfId="1" priority="2" stopIfTrue="1" operator="between">
      <formula>95</formula>
      <formula>80.01</formula>
    </cfRule>
    <cfRule type="cellIs" dxfId="0" priority="3" stopIfTrue="1" operator="lessThanOrEqual">
      <formula>80</formula>
    </cfRule>
  </conditionalFormatting>
  <pageMargins left="0.7" right="0.7" top="0.75" bottom="0.75" header="0.3" footer="0.3"/>
  <pageSetup orientation="portrait" horizont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6" id="{E36656EB-C61D-47BB-8636-371D6494D047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AB27:AE38 AC8:AE26</xm:sqref>
        </x14:conditionalFormatting>
        <x14:conditionalFormatting xmlns:xm="http://schemas.microsoft.com/office/excel/2006/main">
          <x14:cfRule type="iconSet" priority="45" id="{919BBF7C-B5F5-4038-8670-3622AAD3F375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AB40:AE45</xm:sqref>
        </x14:conditionalFormatting>
        <x14:conditionalFormatting xmlns:xm="http://schemas.microsoft.com/office/excel/2006/main">
          <x14:cfRule type="iconSet" priority="44" id="{2E4E94A7-C2E2-4927-90D5-AD6E24EC5BFF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AB39</xm:sqref>
        </x14:conditionalFormatting>
        <x14:conditionalFormatting xmlns:xm="http://schemas.microsoft.com/office/excel/2006/main">
          <x14:cfRule type="iconSet" priority="43" id="{FEC09552-B284-4A55-BF31-55D5B085C63E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AC39</xm:sqref>
        </x14:conditionalFormatting>
        <x14:conditionalFormatting xmlns:xm="http://schemas.microsoft.com/office/excel/2006/main">
          <x14:cfRule type="iconSet" priority="42" id="{D7694DA2-2584-4A32-8E3A-6F6A68143E42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AD39</xm:sqref>
        </x14:conditionalFormatting>
        <x14:conditionalFormatting xmlns:xm="http://schemas.microsoft.com/office/excel/2006/main">
          <x14:cfRule type="iconSet" priority="41" id="{F0B2CE37-6DBD-4277-8E1C-5154D250CEA4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AE39</xm:sqref>
        </x14:conditionalFormatting>
        <x14:conditionalFormatting xmlns:xm="http://schemas.microsoft.com/office/excel/2006/main">
          <x14:cfRule type="iconSet" priority="40" id="{7912FE30-F6C7-497C-AEB4-3481A3A84170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AB47:AE56</xm:sqref>
        </x14:conditionalFormatting>
        <x14:conditionalFormatting xmlns:xm="http://schemas.microsoft.com/office/excel/2006/main">
          <x14:cfRule type="iconSet" priority="39" id="{94658165-D36F-4BBE-ABB4-9DE6E0ECBF4D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AB46:AE46</xm:sqref>
        </x14:conditionalFormatting>
        <x14:conditionalFormatting xmlns:xm="http://schemas.microsoft.com/office/excel/2006/main">
          <x14:cfRule type="iconSet" priority="38" id="{EC7B5DA9-F17E-46FC-A43B-FAA1CB4ECDEE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AB57:AE57</xm:sqref>
        </x14:conditionalFormatting>
        <x14:conditionalFormatting xmlns:xm="http://schemas.microsoft.com/office/excel/2006/main">
          <x14:cfRule type="iconSet" priority="37" id="{E5B87B70-4104-457E-9CB0-C3367EF25201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AB58:AE64</xm:sqref>
        </x14:conditionalFormatting>
        <x14:conditionalFormatting xmlns:xm="http://schemas.microsoft.com/office/excel/2006/main">
          <x14:cfRule type="iconSet" priority="36" id="{23F95805-E823-4402-B913-1452005E28B7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AB66:AE70 AC71:AE71</xm:sqref>
        </x14:conditionalFormatting>
        <x14:conditionalFormatting xmlns:xm="http://schemas.microsoft.com/office/excel/2006/main">
          <x14:cfRule type="iconSet" priority="35" id="{1FC69985-BF1A-4D0F-8EA5-57E4DE108DE4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AB65:AE65</xm:sqref>
        </x14:conditionalFormatting>
        <x14:conditionalFormatting xmlns:xm="http://schemas.microsoft.com/office/excel/2006/main">
          <x14:cfRule type="iconSet" priority="28" id="{DB8CEE15-C9CE-4F08-9748-DECD0F934F77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AB7:AE7</xm:sqref>
        </x14:conditionalFormatting>
        <x14:conditionalFormatting xmlns:xm="http://schemas.microsoft.com/office/excel/2006/main">
          <x14:cfRule type="iconSet" priority="27" id="{6082164F-FECE-4B2B-A073-1B055A081D86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AB8</xm:sqref>
        </x14:conditionalFormatting>
        <x14:conditionalFormatting xmlns:xm="http://schemas.microsoft.com/office/excel/2006/main">
          <x14:cfRule type="iconSet" priority="26" id="{7F1185DD-CC91-4529-948D-32D570036912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AB9</xm:sqref>
        </x14:conditionalFormatting>
        <x14:conditionalFormatting xmlns:xm="http://schemas.microsoft.com/office/excel/2006/main">
          <x14:cfRule type="iconSet" priority="25" id="{5E9654E2-A602-4B51-8B5E-8601637E26E0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AB10</xm:sqref>
        </x14:conditionalFormatting>
        <x14:conditionalFormatting xmlns:xm="http://schemas.microsoft.com/office/excel/2006/main">
          <x14:cfRule type="iconSet" priority="24" id="{8D0513B9-D13F-42A8-B813-8D14E9B1B9CF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AB11</xm:sqref>
        </x14:conditionalFormatting>
        <x14:conditionalFormatting xmlns:xm="http://schemas.microsoft.com/office/excel/2006/main">
          <x14:cfRule type="iconSet" priority="23" id="{A8FE7843-9EE7-4288-AADA-4413D8F9251C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AB12</xm:sqref>
        </x14:conditionalFormatting>
        <x14:conditionalFormatting xmlns:xm="http://schemas.microsoft.com/office/excel/2006/main">
          <x14:cfRule type="iconSet" priority="22" id="{55FD3AED-6734-48CB-9AB5-666FEA8E5EA4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AB13</xm:sqref>
        </x14:conditionalFormatting>
        <x14:conditionalFormatting xmlns:xm="http://schemas.microsoft.com/office/excel/2006/main">
          <x14:cfRule type="iconSet" priority="21" id="{4684F09E-1DEA-405A-8B40-58469F5093C6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AB71</xm:sqref>
        </x14:conditionalFormatting>
        <x14:conditionalFormatting xmlns:xm="http://schemas.microsoft.com/office/excel/2006/main">
          <x14:cfRule type="iconSet" priority="20" id="{9659F91B-48EB-4A02-BF3E-FFA2F27E7147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AB14</xm:sqref>
        </x14:conditionalFormatting>
        <x14:conditionalFormatting xmlns:xm="http://schemas.microsoft.com/office/excel/2006/main">
          <x14:cfRule type="iconSet" priority="19" id="{BE1D0A41-B966-49B9-9825-6DF30A2442DF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AB15</xm:sqref>
        </x14:conditionalFormatting>
        <x14:conditionalFormatting xmlns:xm="http://schemas.microsoft.com/office/excel/2006/main">
          <x14:cfRule type="iconSet" priority="18" id="{BF1DCA14-E67A-425E-8B27-C7DB081860B0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AB16</xm:sqref>
        </x14:conditionalFormatting>
        <x14:conditionalFormatting xmlns:xm="http://schemas.microsoft.com/office/excel/2006/main">
          <x14:cfRule type="iconSet" priority="17" id="{07EACAE6-6907-4799-A74E-25675A69416D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AB17</xm:sqref>
        </x14:conditionalFormatting>
        <x14:conditionalFormatting xmlns:xm="http://schemas.microsoft.com/office/excel/2006/main">
          <x14:cfRule type="iconSet" priority="16" id="{4E1A42CE-ED5D-48E9-8F93-7D40B6A7F5B4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AB18</xm:sqref>
        </x14:conditionalFormatting>
        <x14:conditionalFormatting xmlns:xm="http://schemas.microsoft.com/office/excel/2006/main">
          <x14:cfRule type="iconSet" priority="15" id="{DF7DA0D3-339E-4115-8022-CA047F730032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AB19</xm:sqref>
        </x14:conditionalFormatting>
        <x14:conditionalFormatting xmlns:xm="http://schemas.microsoft.com/office/excel/2006/main">
          <x14:cfRule type="iconSet" priority="14" id="{34F4C127-172A-45C2-A0F6-40EDE064072D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AB20</xm:sqref>
        </x14:conditionalFormatting>
        <x14:conditionalFormatting xmlns:xm="http://schemas.microsoft.com/office/excel/2006/main">
          <x14:cfRule type="iconSet" priority="13" id="{98EDDE72-12BF-4B80-9048-911A2A362656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AB21</xm:sqref>
        </x14:conditionalFormatting>
        <x14:conditionalFormatting xmlns:xm="http://schemas.microsoft.com/office/excel/2006/main">
          <x14:cfRule type="iconSet" priority="12" id="{F143BF0D-F031-4259-9D44-318D3C17A7E1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AB22</xm:sqref>
        </x14:conditionalFormatting>
        <x14:conditionalFormatting xmlns:xm="http://schemas.microsoft.com/office/excel/2006/main">
          <x14:cfRule type="iconSet" priority="11" id="{68AF35C5-7450-4577-B65F-013AA0204000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AB23</xm:sqref>
        </x14:conditionalFormatting>
        <x14:conditionalFormatting xmlns:xm="http://schemas.microsoft.com/office/excel/2006/main">
          <x14:cfRule type="iconSet" priority="10" id="{C5A6A26C-722A-41D0-8BDF-F30BD84DBAE7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AB24</xm:sqref>
        </x14:conditionalFormatting>
        <x14:conditionalFormatting xmlns:xm="http://schemas.microsoft.com/office/excel/2006/main">
          <x14:cfRule type="iconSet" priority="9" id="{E5AE2B8A-40CE-423B-938B-46DB21BAE326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AB25</xm:sqref>
        </x14:conditionalFormatting>
        <x14:conditionalFormatting xmlns:xm="http://schemas.microsoft.com/office/excel/2006/main">
          <x14:cfRule type="iconSet" priority="8" id="{AFA437B7-A019-4540-AC97-A1037A62589F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AB26</xm:sqref>
        </x14:conditionalFormatting>
        <x14:conditionalFormatting xmlns:xm="http://schemas.microsoft.com/office/excel/2006/main">
          <x14:cfRule type="iconSet" priority="7" id="{29FE3F9D-A30D-4E6C-94EE-104F4EF115F0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AB6</xm:sqref>
        </x14:conditionalFormatting>
        <x14:conditionalFormatting xmlns:xm="http://schemas.microsoft.com/office/excel/2006/main">
          <x14:cfRule type="iconSet" priority="6" id="{9AF58C90-B506-49D5-B677-CAEFEE995C20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AC6</xm:sqref>
        </x14:conditionalFormatting>
        <x14:conditionalFormatting xmlns:xm="http://schemas.microsoft.com/office/excel/2006/main">
          <x14:cfRule type="iconSet" priority="5" id="{CB77BB62-DF0E-4853-B493-B0A346081F5E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AD6</xm:sqref>
        </x14:conditionalFormatting>
        <x14:conditionalFormatting xmlns:xm="http://schemas.microsoft.com/office/excel/2006/main">
          <x14:cfRule type="iconSet" priority="4" id="{1DE40A35-0CE4-468F-A889-534338271729}">
            <x14:iconSet iconSet="3Arrows" showValue="0" custom="1">
              <x14:cfvo type="percent">
                <xm:f>0</xm:f>
              </x14:cfvo>
              <x14:cfvo type="num" gte="0">
                <xm:f>0</xm:f>
              </x14:cfvo>
              <x14:cfvo type="num" gte="0">
                <xm:f>2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AE6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 de Calidad Anual 2022</vt:lpstr>
      <vt:lpstr>Historico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AdminSALUD</dc:creator>
  <cp:lastModifiedBy>AdminSALUD</cp:lastModifiedBy>
  <dcterms:created xsi:type="dcterms:W3CDTF">2023-07-12T01:06:03Z</dcterms:created>
  <dcterms:modified xsi:type="dcterms:W3CDTF">2023-07-12T01:08:44Z</dcterms:modified>
</cp:coreProperties>
</file>