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UBDIRECCION\SINERHIAS\CIERRES_ESTADISTICOS\2023 - ANUAL 2023\bases\"/>
    </mc:Choice>
  </mc:AlternateContent>
  <bookViews>
    <workbookView xWindow="2790" yWindow="0" windowWidth="27870" windowHeight="12885"/>
  </bookViews>
  <sheets>
    <sheet name="SEMAFORO ANUAL 2023 SINERHIAS" sheetId="2" r:id="rId1"/>
    <sheet name="HISTORICO" sheetId="3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71" i="3" l="1"/>
  <c r="AN71" i="3"/>
  <c r="AM71" i="3"/>
  <c r="AL71" i="3"/>
  <c r="J71" i="3"/>
  <c r="AO70" i="3"/>
  <c r="AN70" i="3"/>
  <c r="AM70" i="3"/>
  <c r="AL70" i="3"/>
  <c r="J70" i="3"/>
  <c r="E70" i="3"/>
  <c r="AO69" i="3"/>
  <c r="AN69" i="3"/>
  <c r="AM69" i="3"/>
  <c r="AL69" i="3"/>
  <c r="J69" i="3"/>
  <c r="E69" i="3"/>
  <c r="E65" i="3" s="1"/>
  <c r="AO68" i="3"/>
  <c r="AN68" i="3"/>
  <c r="AM68" i="3"/>
  <c r="AL68" i="3"/>
  <c r="J68" i="3"/>
  <c r="AO67" i="3"/>
  <c r="AN67" i="3"/>
  <c r="AM67" i="3"/>
  <c r="AL67" i="3"/>
  <c r="J67" i="3"/>
  <c r="E67" i="3"/>
  <c r="AO66" i="3"/>
  <c r="AN66" i="3"/>
  <c r="AM66" i="3"/>
  <c r="AL66" i="3"/>
  <c r="J66" i="3"/>
  <c r="E66" i="3"/>
  <c r="AO65" i="3"/>
  <c r="AN65" i="3"/>
  <c r="AM65" i="3"/>
  <c r="AL65" i="3"/>
  <c r="I65" i="3"/>
  <c r="H65" i="3"/>
  <c r="D65" i="3"/>
  <c r="C65" i="3"/>
  <c r="B65" i="3"/>
  <c r="AO64" i="3"/>
  <c r="AN64" i="3"/>
  <c r="AM64" i="3"/>
  <c r="AL64" i="3"/>
  <c r="J64" i="3"/>
  <c r="E64" i="3"/>
  <c r="E57" i="3" s="1"/>
  <c r="AO63" i="3"/>
  <c r="AN63" i="3"/>
  <c r="AM63" i="3"/>
  <c r="AL63" i="3"/>
  <c r="J63" i="3"/>
  <c r="E63" i="3"/>
  <c r="AO62" i="3"/>
  <c r="AN62" i="3"/>
  <c r="AM62" i="3"/>
  <c r="AL62" i="3"/>
  <c r="J62" i="3"/>
  <c r="AO61" i="3"/>
  <c r="AN61" i="3"/>
  <c r="AM61" i="3"/>
  <c r="AL61" i="3"/>
  <c r="J61" i="3"/>
  <c r="AO60" i="3"/>
  <c r="AN60" i="3"/>
  <c r="AM60" i="3"/>
  <c r="AL60" i="3"/>
  <c r="J60" i="3"/>
  <c r="AO59" i="3"/>
  <c r="AN59" i="3"/>
  <c r="AM59" i="3"/>
  <c r="AL59" i="3"/>
  <c r="J59" i="3"/>
  <c r="AO58" i="3"/>
  <c r="AN58" i="3"/>
  <c r="AM58" i="3"/>
  <c r="AL58" i="3"/>
  <c r="J58" i="3"/>
  <c r="AO57" i="3"/>
  <c r="AN57" i="3"/>
  <c r="AM57" i="3"/>
  <c r="AL57" i="3"/>
  <c r="I57" i="3"/>
  <c r="J57" i="3" s="1"/>
  <c r="H57" i="3"/>
  <c r="D57" i="3"/>
  <c r="C57" i="3"/>
  <c r="AO56" i="3"/>
  <c r="AN56" i="3"/>
  <c r="AM56" i="3"/>
  <c r="AL56" i="3"/>
  <c r="J56" i="3"/>
  <c r="AO55" i="3"/>
  <c r="AN55" i="3"/>
  <c r="AM55" i="3"/>
  <c r="AL55" i="3"/>
  <c r="J55" i="3"/>
  <c r="AO54" i="3"/>
  <c r="AN54" i="3"/>
  <c r="AM54" i="3"/>
  <c r="AL54" i="3"/>
  <c r="J54" i="3"/>
  <c r="AO53" i="3"/>
  <c r="AN53" i="3"/>
  <c r="AM53" i="3"/>
  <c r="AL53" i="3"/>
  <c r="J53" i="3"/>
  <c r="AO52" i="3"/>
  <c r="AN52" i="3"/>
  <c r="AM52" i="3"/>
  <c r="AL52" i="3"/>
  <c r="J52" i="3"/>
  <c r="AO51" i="3"/>
  <c r="AN51" i="3"/>
  <c r="AM51" i="3"/>
  <c r="AL51" i="3"/>
  <c r="J51" i="3"/>
  <c r="AO50" i="3"/>
  <c r="AN50" i="3"/>
  <c r="AM50" i="3"/>
  <c r="AL50" i="3"/>
  <c r="J50" i="3"/>
  <c r="AO49" i="3"/>
  <c r="AN49" i="3"/>
  <c r="AM49" i="3"/>
  <c r="AL49" i="3"/>
  <c r="J49" i="3"/>
  <c r="AO48" i="3"/>
  <c r="AN48" i="3"/>
  <c r="AM48" i="3"/>
  <c r="AL48" i="3"/>
  <c r="J48" i="3"/>
  <c r="AO47" i="3"/>
  <c r="AN47" i="3"/>
  <c r="AM47" i="3"/>
  <c r="AL47" i="3"/>
  <c r="J47" i="3"/>
  <c r="AO46" i="3"/>
  <c r="AN46" i="3"/>
  <c r="AM46" i="3"/>
  <c r="AL46" i="3"/>
  <c r="I46" i="3"/>
  <c r="H46" i="3"/>
  <c r="E46" i="3"/>
  <c r="D46" i="3"/>
  <c r="C46" i="3"/>
  <c r="AO45" i="3"/>
  <c r="AN45" i="3"/>
  <c r="AM45" i="3"/>
  <c r="AL45" i="3"/>
  <c r="J45" i="3"/>
  <c r="AO44" i="3"/>
  <c r="AN44" i="3"/>
  <c r="AM44" i="3"/>
  <c r="AL44" i="3"/>
  <c r="J44" i="3"/>
  <c r="AO43" i="3"/>
  <c r="AN43" i="3"/>
  <c r="AM43" i="3"/>
  <c r="AL43" i="3"/>
  <c r="J43" i="3"/>
  <c r="AO42" i="3"/>
  <c r="AN42" i="3"/>
  <c r="AM42" i="3"/>
  <c r="AL42" i="3"/>
  <c r="J42" i="3"/>
  <c r="AO41" i="3"/>
  <c r="AN41" i="3"/>
  <c r="AM41" i="3"/>
  <c r="AL41" i="3"/>
  <c r="J41" i="3"/>
  <c r="AO40" i="3"/>
  <c r="AN40" i="3"/>
  <c r="AM40" i="3"/>
  <c r="AL40" i="3"/>
  <c r="J40" i="3"/>
  <c r="AO39" i="3"/>
  <c r="AN39" i="3"/>
  <c r="AM39" i="3"/>
  <c r="AL39" i="3"/>
  <c r="I39" i="3"/>
  <c r="H39" i="3"/>
  <c r="J39" i="3" s="1"/>
  <c r="E39" i="3"/>
  <c r="D39" i="3"/>
  <c r="C39" i="3"/>
  <c r="B39" i="3"/>
  <c r="AO38" i="3"/>
  <c r="AN38" i="3"/>
  <c r="AM38" i="3"/>
  <c r="AL38" i="3"/>
  <c r="AO37" i="3"/>
  <c r="AN37" i="3"/>
  <c r="AM37" i="3"/>
  <c r="AL37" i="3"/>
  <c r="AO36" i="3"/>
  <c r="AN36" i="3"/>
  <c r="AM36" i="3"/>
  <c r="AL36" i="3"/>
  <c r="AO35" i="3"/>
  <c r="AN35" i="3"/>
  <c r="AM35" i="3"/>
  <c r="AL35" i="3"/>
  <c r="AO34" i="3"/>
  <c r="AN34" i="3"/>
  <c r="AM34" i="3"/>
  <c r="AL34" i="3"/>
  <c r="AO33" i="3"/>
  <c r="AN33" i="3"/>
  <c r="AM33" i="3"/>
  <c r="AL33" i="3"/>
  <c r="AO32" i="3"/>
  <c r="AN32" i="3"/>
  <c r="AM32" i="3"/>
  <c r="AL32" i="3"/>
  <c r="AO31" i="3"/>
  <c r="AN31" i="3"/>
  <c r="AM31" i="3"/>
  <c r="AL31" i="3"/>
  <c r="AO30" i="3"/>
  <c r="AN30" i="3"/>
  <c r="AM30" i="3"/>
  <c r="AL30" i="3"/>
  <c r="AO29" i="3"/>
  <c r="AN29" i="3"/>
  <c r="AM29" i="3"/>
  <c r="AL29" i="3"/>
  <c r="AO28" i="3"/>
  <c r="AN28" i="3"/>
  <c r="AM28" i="3"/>
  <c r="AL28" i="3"/>
  <c r="AO27" i="3"/>
  <c r="AN27" i="3"/>
  <c r="AM27" i="3"/>
  <c r="AL27" i="3"/>
  <c r="AO26" i="3"/>
  <c r="AN26" i="3"/>
  <c r="AM26" i="3"/>
  <c r="AL26" i="3"/>
  <c r="AO25" i="3"/>
  <c r="AN25" i="3"/>
  <c r="AM25" i="3"/>
  <c r="AL25" i="3"/>
  <c r="AO24" i="3"/>
  <c r="AN24" i="3"/>
  <c r="AM24" i="3"/>
  <c r="AL24" i="3"/>
  <c r="AO23" i="3"/>
  <c r="AN23" i="3"/>
  <c r="AM23" i="3"/>
  <c r="AL23" i="3"/>
  <c r="AO22" i="3"/>
  <c r="AN22" i="3"/>
  <c r="AM22" i="3"/>
  <c r="AL22" i="3"/>
  <c r="AO21" i="3"/>
  <c r="AN21" i="3"/>
  <c r="AM21" i="3"/>
  <c r="AL21" i="3"/>
  <c r="AO20" i="3"/>
  <c r="AN20" i="3"/>
  <c r="AM20" i="3"/>
  <c r="AL20" i="3"/>
  <c r="AO19" i="3"/>
  <c r="AN19" i="3"/>
  <c r="AM19" i="3"/>
  <c r="AL19" i="3"/>
  <c r="AO18" i="3"/>
  <c r="AN18" i="3"/>
  <c r="AM18" i="3"/>
  <c r="AL18" i="3"/>
  <c r="AO17" i="3"/>
  <c r="AN17" i="3"/>
  <c r="AM17" i="3"/>
  <c r="AL17" i="3"/>
  <c r="AO16" i="3"/>
  <c r="AN16" i="3"/>
  <c r="AM16" i="3"/>
  <c r="AL16" i="3"/>
  <c r="AO15" i="3"/>
  <c r="AN15" i="3"/>
  <c r="AM15" i="3"/>
  <c r="AL15" i="3"/>
  <c r="AO14" i="3"/>
  <c r="AN14" i="3"/>
  <c r="AM14" i="3"/>
  <c r="AL14" i="3"/>
  <c r="AO13" i="3"/>
  <c r="AN13" i="3"/>
  <c r="AM13" i="3"/>
  <c r="AL13" i="3"/>
  <c r="AO12" i="3"/>
  <c r="AN12" i="3"/>
  <c r="AM12" i="3"/>
  <c r="AL12" i="3"/>
  <c r="AO11" i="3"/>
  <c r="AN11" i="3"/>
  <c r="AM11" i="3"/>
  <c r="AL11" i="3"/>
  <c r="AO10" i="3"/>
  <c r="AN10" i="3"/>
  <c r="AM10" i="3"/>
  <c r="AL10" i="3"/>
  <c r="AO9" i="3"/>
  <c r="AN9" i="3"/>
  <c r="AM9" i="3"/>
  <c r="AL9" i="3"/>
  <c r="AO8" i="3"/>
  <c r="AN8" i="3"/>
  <c r="AM8" i="3"/>
  <c r="AL8" i="3"/>
  <c r="AO7" i="3"/>
  <c r="AN7" i="3"/>
  <c r="AM7" i="3"/>
  <c r="AL7" i="3"/>
  <c r="AO6" i="3"/>
  <c r="AN6" i="3"/>
  <c r="AM6" i="3"/>
  <c r="AL6" i="3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J65" i="3" l="1"/>
  <c r="J46" i="3"/>
</calcChain>
</file>

<file path=xl/sharedStrings.xml><?xml version="1.0" encoding="utf-8"?>
<sst xmlns="http://schemas.openxmlformats.org/spreadsheetml/2006/main" count="280" uniqueCount="96">
  <si>
    <t>Evaluación del Proceso de Actualización de Información SINERHIAS Corte Anual 2023</t>
  </si>
  <si>
    <t xml:space="preserve">Dirección General de Información en Salud
</t>
  </si>
  <si>
    <t xml:space="preserve">Dirección de Información de Recursos para la Salud
</t>
  </si>
  <si>
    <t>PROVEEDOR</t>
  </si>
  <si>
    <r>
      <t xml:space="preserve">COBERTURA </t>
    </r>
    <r>
      <rPr>
        <b/>
        <vertAlign val="superscript"/>
        <sz val="10"/>
        <color theme="0"/>
        <rFont val="Soberana Sans"/>
        <family val="3"/>
      </rPr>
      <t>1/</t>
    </r>
  </si>
  <si>
    <r>
      <t xml:space="preserve">CONSISTENCIA </t>
    </r>
    <r>
      <rPr>
        <b/>
        <vertAlign val="superscript"/>
        <sz val="10"/>
        <color theme="0"/>
        <rFont val="Soberana Sans"/>
        <family val="3"/>
      </rPr>
      <t>2/</t>
    </r>
  </si>
  <si>
    <r>
      <t xml:space="preserve">OPORTUNIDAD </t>
    </r>
    <r>
      <rPr>
        <b/>
        <vertAlign val="superscript"/>
        <sz val="10"/>
        <color theme="0"/>
        <rFont val="Soberana Sans"/>
        <family val="3"/>
      </rPr>
      <t>3/</t>
    </r>
  </si>
  <si>
    <r>
      <t xml:space="preserve">CALIFICACIÓN </t>
    </r>
    <r>
      <rPr>
        <b/>
        <vertAlign val="superscript"/>
        <sz val="10"/>
        <color theme="0"/>
        <rFont val="Soberana Sans"/>
        <family val="3"/>
      </rPr>
      <t>4/</t>
    </r>
  </si>
  <si>
    <t>NACIONAL</t>
  </si>
  <si>
    <t>AGUASCALIENTES</t>
  </si>
  <si>
    <t>BAJA CALIFORNIA</t>
  </si>
  <si>
    <t>BAJA CALIFORNIA SUR</t>
  </si>
  <si>
    <t>CAMPECHE</t>
  </si>
  <si>
    <t xml:space="preserve">COAHUILA </t>
  </si>
  <si>
    <t>COLIMA</t>
  </si>
  <si>
    <t>CHIAPAS</t>
  </si>
  <si>
    <t>CHIHUAHUA</t>
  </si>
  <si>
    <t>CIUDAD DE MEXICO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</si>
  <si>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</si>
  <si>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</si>
  <si>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</si>
  <si>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</si>
  <si>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</si>
  <si>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</si>
  <si>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</si>
  <si>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</si>
  <si>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</si>
  <si>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</si>
  <si>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</si>
  <si>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</si>
  <si>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</si>
  <si>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</si>
  <si>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</si>
  <si>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</si>
  <si>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</si>
  <si>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</si>
  <si>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</si>
  <si>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</si>
  <si>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</si>
  <si>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</si>
  <si>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</si>
  <si>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HFR</t>
  </si>
  <si>
    <t>HOSPITAL JUÁREZ DE MÉXICO</t>
  </si>
  <si>
    <t>HOSPITAL GENERAL DR. MANUEL GEA GONZÁLEZ</t>
  </si>
  <si>
    <t>HOSPITAL GENERAL DE MÉXICO</t>
  </si>
  <si>
    <t>UNIDAD MÉDICO QUIRÚRGICA JUÁREZ CENTRO</t>
  </si>
  <si>
    <t>HOSPITAL NACIONAL HOMEOPÁTICO</t>
  </si>
  <si>
    <t>HOSPITAL DE LA MUJER</t>
  </si>
  <si>
    <t>INSALUD</t>
  </si>
  <si>
    <t>INSTITUTO NACIONAL DE REHABILITACIÓN</t>
  </si>
  <si>
    <t>INSTITUTO NACIONAL DE PEDIATRÍA</t>
  </si>
  <si>
    <t>INER ISMAEL COSÍO VILLEGAS</t>
  </si>
  <si>
    <t>INSTITUTO DE CARDIOLOGÍA IGNACIO CHÁVEZ</t>
  </si>
  <si>
    <t>INSTITUTO NACIONAL DE CANCEROLOGÍA</t>
  </si>
  <si>
    <t>INSTITUTO DE NUTRICIÓN SALVADOR ZUBIRÁN</t>
  </si>
  <si>
    <t>INSTITUTO DE NEUROLOGÍA Y NEUROCIRUGÍA MANUEL VELASCO S.</t>
  </si>
  <si>
    <t>INSTITUTO NACIONAL DE PSIQUIATRÍA RAMÓN DE LA FUENTE MUÑÍZ</t>
  </si>
  <si>
    <t>HOSPITAL INFANTIL DE MÉXICO FEDERICO GÓMEZ</t>
  </si>
  <si>
    <t>INSTITUTO DE PERINATOLOGÍA ISIDRO ESPINOSA DE LOS REYES</t>
  </si>
  <si>
    <t>HRAE</t>
  </si>
  <si>
    <t>HOSPITAL REGIONAL DE ALTA ESPECIALIDAD CIUDAD SALUD (CHIAPAS)</t>
  </si>
  <si>
    <t>HOSPITAL DE ESPECIALIDADES PEDIÁTRICAS (CHIAPAS)</t>
  </si>
  <si>
    <t>HOSPITAL REGIONAL DE ALTA ESPECIALIDAD DEL BAJÍO</t>
  </si>
  <si>
    <t>HOSPITAL REGIONAL DE ALTA ESPECIALIDAD IXTAPALUCA</t>
  </si>
  <si>
    <t>HOSPITAL DE ESPECIALIDADES (OAXACA)</t>
  </si>
  <si>
    <t>HE HRAE EN CD VICTORIA BICENTENARIO 2010</t>
  </si>
  <si>
    <t>HRAE DE LA PENÍNSULA DE YUCATÁN</t>
  </si>
  <si>
    <t>SAP</t>
  </si>
  <si>
    <t>CENTRO COMUNITARIO DE SALUD MENTAL ZACATENCO</t>
  </si>
  <si>
    <t>CENTRO COMUNITARIO DE SALUD MENTAL IZTAPALAPA</t>
  </si>
  <si>
    <t>HOSPITAL PSIQUIÁTRICO DR. SAMUEL RAMÍREZ MORENO</t>
  </si>
  <si>
    <t>HOSPITAL PSIQUIÁTRICO DR. JUAN N. NAVARRO</t>
  </si>
  <si>
    <t>HOSPITAL PSIQUIÁTRICO FRAY BERNARDINO ÁLVAREZ</t>
  </si>
  <si>
    <t>CENTRO COMUNITARIO DE SALUD MENTAL CUAUHTÉMOC</t>
  </si>
  <si>
    <t>ADECUADO</t>
  </si>
  <si>
    <t>Mayor o igual a 95</t>
  </si>
  <si>
    <t>REGULAR</t>
  </si>
  <si>
    <t>Entre 80 y 94.99</t>
  </si>
  <si>
    <t>ALERTA</t>
  </si>
  <si>
    <t>Menor a 79.99</t>
  </si>
  <si>
    <t>NOTAS</t>
  </si>
  <si>
    <t>1/ Cobertura mide el porcentaje del total de unidades que reportan información con base en el catálogo de variables y de acuerdo al tipo de unidad.</t>
  </si>
  <si>
    <t>2/ Consistencia mide a partir de dos aspectos: que la entidad entregue la información en el formato solicitado y el número de registros erróneos, por cada unidad registrada.</t>
  </si>
  <si>
    <t>3/ Oprtunidad: Mide los días de retraso en la entrega de información de acuerdo al calendario acordado.</t>
  </si>
  <si>
    <t>4/ La calificación total es resultado de la suma ponderada de cada concepto: Cobertura y Consistencia  con 0.35 cada uno y oportunidad con 0.30</t>
  </si>
  <si>
    <t>Evaluación del Proceso de Actualización de Información SINERHIAS anual 2019</t>
  </si>
  <si>
    <t>Evaluación del Proceso de Actualización de Información SINERHIAS anual 2020</t>
  </si>
  <si>
    <t>Evaluación del Proceso de Actualización de Información SINERHIAS Anual 2021</t>
  </si>
  <si>
    <t>Evaluación del Proceso de Actualización de Información SINERHIAS 1er.Sem 2022</t>
  </si>
  <si>
    <t>Evaluación del Proceso de Actualización de Información SINERHIAS 2do.Sem. Anual 2022</t>
  </si>
  <si>
    <t>Evaluación del Proceso de Actualización de Información SINERHIAS 1er.Sem. Jun 2023</t>
  </si>
  <si>
    <t>COBERTURA</t>
  </si>
  <si>
    <t>CONSISTENCIA</t>
  </si>
  <si>
    <t>OPORTUNIDAD</t>
  </si>
  <si>
    <t>CALIFICACIÓN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</si>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</sst>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14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Soberana Sans"/>
      <family val="3"/>
    </font>
    <font>
      <sz val="10"/>
      <name val="Soberana Sans"/>
      <family val="3"/>
    </font>
    <font>
      <b/>
      <sz val="10"/>
      <name val="Soberana Sans"/>
      <family val="3"/>
    </font>
    <font>
      <sz val="9"/>
      <name val="Soberana Sans"/>
      <family val="3"/>
    </font>
    <font>
      <b/>
      <sz val="10"/>
      <color theme="0"/>
      <name val="Soberana Sans"/>
      <family val="3"/>
    </font>
    <font>
      <b/>
      <vertAlign val="superscript"/>
      <sz val="10"/>
      <color theme="0"/>
      <name val="Soberana Sans"/>
      <family val="3"/>
    </font>
    <font>
      <b/>
      <sz val="14"/>
      <name val="Soberana Sans"/>
      <family val="3"/>
    </font>
    <font>
      <b/>
      <sz val="11"/>
      <name val="Soberana Sans"/>
      <family val="3"/>
    </font>
    <font>
      <sz val="11"/>
      <name val="Soberana Sans"/>
      <family val="3"/>
    </font>
    <font>
      <b/>
      <sz val="10"/>
      <color indexed="9"/>
      <name val="Soberana Sans"/>
      <family val="3"/>
    </font>
    <font>
      <b/>
      <sz val="9"/>
      <name val="Soberana Sans"/>
      <family val="3"/>
    </font>
    <font>
      <b/>
      <i/>
      <sz val="8"/>
      <name val="Soberana Sans"/>
      <family val="3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2" borderId="0" xfId="1" applyFont="1" applyFill="1"/>
    <xf numFmtId="0" fontId="2" fillId="2" borderId="0" xfId="1" applyFont="1" applyFill="1" applyAlignment="1"/>
    <xf numFmtId="0" fontId="3" fillId="2" borderId="0" xfId="1" applyFont="1" applyFill="1"/>
    <xf numFmtId="0" fontId="1" fillId="2" borderId="0" xfId="1" applyFill="1"/>
    <xf numFmtId="0" fontId="4" fillId="2" borderId="0" xfId="1" applyFont="1" applyFill="1" applyAlignment="1"/>
    <xf numFmtId="0" fontId="5" fillId="2" borderId="0" xfId="1" applyFont="1" applyFill="1" applyAlignment="1">
      <alignment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/>
    </xf>
    <xf numFmtId="164" fontId="8" fillId="0" borderId="5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0" fontId="3" fillId="0" borderId="7" xfId="1" applyFont="1" applyFill="1" applyBorder="1"/>
    <xf numFmtId="164" fontId="4" fillId="0" borderId="8" xfId="1" applyNumberFormat="1" applyFont="1" applyBorder="1" applyAlignment="1">
      <alignment horizontal="center" vertical="center"/>
    </xf>
    <xf numFmtId="164" fontId="4" fillId="0" borderId="9" xfId="1" applyNumberFormat="1" applyFont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/>
    </xf>
    <xf numFmtId="165" fontId="3" fillId="2" borderId="0" xfId="1" applyNumberFormat="1" applyFont="1" applyFill="1" applyAlignment="1">
      <alignment horizontal="center"/>
    </xf>
    <xf numFmtId="0" fontId="3" fillId="0" borderId="7" xfId="1" applyFont="1" applyFill="1" applyBorder="1" applyAlignment="1">
      <alignment vertical="center"/>
    </xf>
    <xf numFmtId="165" fontId="4" fillId="2" borderId="0" xfId="1" applyNumberFormat="1" applyFont="1" applyFill="1" applyAlignment="1">
      <alignment horizontal="center" vertical="center"/>
    </xf>
    <xf numFmtId="0" fontId="3" fillId="0" borderId="10" xfId="1" applyFont="1" applyFill="1" applyBorder="1"/>
    <xf numFmtId="164" fontId="4" fillId="0" borderId="11" xfId="1" applyNumberFormat="1" applyFont="1" applyBorder="1" applyAlignment="1">
      <alignment horizontal="center" vertical="center"/>
    </xf>
    <xf numFmtId="164" fontId="4" fillId="0" borderId="12" xfId="1" applyNumberFormat="1" applyFont="1" applyBorder="1" applyAlignment="1">
      <alignment horizontal="center" vertical="center"/>
    </xf>
    <xf numFmtId="0" fontId="9" fillId="0" borderId="13" xfId="1" applyFont="1" applyFill="1" applyBorder="1"/>
    <xf numFmtId="164" fontId="9" fillId="0" borderId="14" xfId="1" applyNumberFormat="1" applyFont="1" applyBorder="1" applyAlignment="1">
      <alignment horizontal="center" vertical="center"/>
    </xf>
    <xf numFmtId="164" fontId="9" fillId="0" borderId="15" xfId="1" applyNumberFormat="1" applyFont="1" applyBorder="1" applyAlignment="1">
      <alignment horizontal="center" vertical="center"/>
    </xf>
    <xf numFmtId="165" fontId="10" fillId="2" borderId="0" xfId="1" applyNumberFormat="1" applyFont="1" applyFill="1" applyAlignment="1">
      <alignment horizontal="center"/>
    </xf>
    <xf numFmtId="0" fontId="3" fillId="0" borderId="4" xfId="1" applyFont="1" applyFill="1" applyBorder="1" applyAlignment="1">
      <alignment wrapText="1"/>
    </xf>
    <xf numFmtId="164" fontId="4" fillId="0" borderId="5" xfId="1" applyNumberFormat="1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0" fontId="3" fillId="0" borderId="7" xfId="1" applyFont="1" applyFill="1" applyBorder="1" applyAlignment="1">
      <alignment wrapText="1"/>
    </xf>
    <xf numFmtId="0" fontId="3" fillId="0" borderId="10" xfId="1" applyFont="1" applyFill="1" applyBorder="1" applyAlignment="1">
      <alignment wrapText="1"/>
    </xf>
    <xf numFmtId="0" fontId="9" fillId="0" borderId="13" xfId="1" applyFont="1" applyFill="1" applyBorder="1" applyAlignment="1">
      <alignment wrapText="1"/>
    </xf>
    <xf numFmtId="0" fontId="3" fillId="0" borderId="7" xfId="1" applyFont="1" applyFill="1" applyBorder="1" applyAlignment="1">
      <alignment vertical="top" wrapText="1"/>
    </xf>
    <xf numFmtId="0" fontId="3" fillId="0" borderId="7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wrapText="1"/>
    </xf>
    <xf numFmtId="164" fontId="4" fillId="0" borderId="17" xfId="1" applyNumberFormat="1" applyFont="1" applyBorder="1" applyAlignment="1">
      <alignment horizontal="center" vertical="center"/>
    </xf>
    <xf numFmtId="164" fontId="4" fillId="0" borderId="18" xfId="1" applyNumberFormat="1" applyFont="1" applyBorder="1" applyAlignment="1">
      <alignment horizontal="center" vertical="center"/>
    </xf>
    <xf numFmtId="0" fontId="9" fillId="0" borderId="19" xfId="1" applyFont="1" applyFill="1" applyBorder="1" applyAlignment="1">
      <alignment wrapText="1"/>
    </xf>
    <xf numFmtId="164" fontId="9" fillId="0" borderId="20" xfId="1" applyNumberFormat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 wrapText="1"/>
    </xf>
    <xf numFmtId="0" fontId="4" fillId="4" borderId="22" xfId="1" applyFont="1" applyFill="1" applyBorder="1"/>
    <xf numFmtId="0" fontId="4" fillId="2" borderId="0" xfId="1" applyFont="1" applyFill="1"/>
    <xf numFmtId="0" fontId="4" fillId="5" borderId="22" xfId="1" applyFont="1" applyFill="1" applyBorder="1"/>
    <xf numFmtId="0" fontId="11" fillId="6" borderId="22" xfId="1" applyFont="1" applyFill="1" applyBorder="1"/>
    <xf numFmtId="0" fontId="12" fillId="2" borderId="0" xfId="1" applyFont="1" applyFill="1" applyAlignment="1">
      <alignment horizontal="left"/>
    </xf>
    <xf numFmtId="0" fontId="3" fillId="2" borderId="0" xfId="1" applyFont="1" applyFill="1" applyAlignment="1">
      <alignment horizontal="left"/>
    </xf>
    <xf numFmtId="0" fontId="9" fillId="2" borderId="0" xfId="1" applyFont="1" applyFill="1"/>
    <xf numFmtId="0" fontId="1" fillId="7" borderId="0" xfId="1" applyFill="1"/>
    <xf numFmtId="0" fontId="8" fillId="0" borderId="4" xfId="1" applyFont="1" applyFill="1" applyBorder="1" applyAlignment="1">
      <alignment horizontal="right"/>
    </xf>
    <xf numFmtId="0" fontId="1" fillId="8" borderId="0" xfId="1" applyFill="1"/>
    <xf numFmtId="0" fontId="8" fillId="2" borderId="4" xfId="1" applyFont="1" applyFill="1" applyBorder="1" applyAlignment="1">
      <alignment vertical="center"/>
    </xf>
    <xf numFmtId="164" fontId="4" fillId="2" borderId="8" xfId="1" applyNumberFormat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right"/>
    </xf>
    <xf numFmtId="0" fontId="3" fillId="2" borderId="7" xfId="1" applyFont="1" applyFill="1" applyBorder="1"/>
    <xf numFmtId="164" fontId="4" fillId="2" borderId="9" xfId="1" applyNumberFormat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vertical="center"/>
    </xf>
    <xf numFmtId="0" fontId="3" fillId="0" borderId="10" xfId="1" applyFont="1" applyFill="1" applyBorder="1" applyAlignment="1">
      <alignment horizontal="right"/>
    </xf>
    <xf numFmtId="0" fontId="3" fillId="2" borderId="16" xfId="1" applyFont="1" applyFill="1" applyBorder="1"/>
    <xf numFmtId="164" fontId="4" fillId="2" borderId="17" xfId="1" applyNumberFormat="1" applyFont="1" applyFill="1" applyBorder="1" applyAlignment="1">
      <alignment horizontal="center" vertical="center"/>
    </xf>
    <xf numFmtId="164" fontId="4" fillId="2" borderId="18" xfId="1" applyNumberFormat="1" applyFont="1" applyFill="1" applyBorder="1" applyAlignment="1">
      <alignment horizontal="center" vertical="center"/>
    </xf>
    <xf numFmtId="0" fontId="9" fillId="2" borderId="1" xfId="1" applyFont="1" applyFill="1" applyBorder="1"/>
    <xf numFmtId="164" fontId="4" fillId="2" borderId="2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wrapText="1"/>
    </xf>
    <xf numFmtId="0" fontId="3" fillId="2" borderId="10" xfId="1" applyFont="1" applyFill="1" applyBorder="1" applyAlignment="1">
      <alignment wrapText="1"/>
    </xf>
    <xf numFmtId="164" fontId="4" fillId="2" borderId="1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wrapText="1"/>
    </xf>
    <xf numFmtId="0" fontId="3" fillId="2" borderId="7" xfId="1" applyFont="1" applyFill="1" applyBorder="1" applyAlignment="1">
      <alignment vertical="top" wrapText="1"/>
    </xf>
    <xf numFmtId="0" fontId="9" fillId="2" borderId="13" xfId="1" applyFont="1" applyFill="1" applyBorder="1" applyAlignment="1">
      <alignment wrapText="1"/>
    </xf>
    <xf numFmtId="0" fontId="3" fillId="2" borderId="7" xfId="1" applyFont="1" applyFill="1" applyBorder="1" applyAlignment="1">
      <alignment vertical="center" wrapText="1"/>
    </xf>
    <xf numFmtId="0" fontId="3" fillId="2" borderId="16" xfId="1" applyFont="1" applyFill="1" applyBorder="1" applyAlignment="1">
      <alignment wrapText="1"/>
    </xf>
    <xf numFmtId="0" fontId="9" fillId="2" borderId="19" xfId="1" applyFont="1" applyFill="1" applyBorder="1" applyAlignment="1">
      <alignment wrapText="1"/>
    </xf>
    <xf numFmtId="0" fontId="3" fillId="2" borderId="4" xfId="1" applyFont="1" applyFill="1" applyBorder="1" applyAlignment="1">
      <alignment vertical="center" wrapText="1"/>
    </xf>
    <xf numFmtId="0" fontId="3" fillId="2" borderId="16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Fill="1"/>
    <xf numFmtId="0" fontId="3" fillId="0" borderId="0" xfId="1" applyFont="1"/>
    <xf numFmtId="0" fontId="4" fillId="0" borderId="0" xfId="1" applyFont="1"/>
    <xf numFmtId="0" fontId="12" fillId="0" borderId="0" xfId="1" applyFont="1" applyAlignment="1">
      <alignment horizontal="left"/>
    </xf>
    <xf numFmtId="0" fontId="3" fillId="0" borderId="0" xfId="1" applyFont="1" applyFill="1" applyAlignment="1">
      <alignment horizontal="left"/>
    </xf>
    <xf numFmtId="0" fontId="3" fillId="0" borderId="0" xfId="1" applyFont="1" applyAlignment="1">
      <alignment horizontal="left"/>
    </xf>
    <xf numFmtId="0" fontId="13" fillId="2" borderId="0" xfId="1" applyFont="1" applyFill="1" applyBorder="1" applyAlignment="1">
      <alignment horizontal="left" wrapText="1"/>
    </xf>
    <xf numFmtId="0" fontId="13" fillId="0" borderId="0" xfId="1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25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ill>
        <patternFill>
          <bgColor indexed="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UBDIRECCION/SINERHIAS/CIERRES_ESTADISTICOS/2023%20-%20ANUAL%202023/semaforo%20anual%202023/IND_CALIDAD_ANUAL_2023_SINERHI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MAFORO UFED"/>
      <sheetName val="SEMAFORO EF"/>
      <sheetName val="SEMAFORO TODOS"/>
      <sheetName val="Cobertura"/>
      <sheetName val="Consistencia"/>
      <sheetName val="Oportunidad"/>
      <sheetName val="HISTORICO"/>
      <sheetName val="Para Oficios Entidades"/>
      <sheetName val="Para_oficios Instituciones"/>
    </sheetNames>
    <sheetDataSet>
      <sheetData sheetId="0"/>
      <sheetData sheetId="1"/>
      <sheetData sheetId="2"/>
      <sheetData sheetId="3"/>
      <sheetData sheetId="4">
        <row r="42">
          <cell r="L42">
            <v>90.709499870324876</v>
          </cell>
        </row>
        <row r="49">
          <cell r="L49">
            <v>89.545133292453386</v>
          </cell>
        </row>
        <row r="60">
          <cell r="L60">
            <v>90.304693825747904</v>
          </cell>
        </row>
        <row r="68">
          <cell r="L68">
            <v>94.143414203115697</v>
          </cell>
        </row>
      </sheetData>
      <sheetData sheetId="5">
        <row r="42">
          <cell r="E42">
            <v>70.833333333333343</v>
          </cell>
        </row>
        <row r="49">
          <cell r="E49">
            <v>77.5</v>
          </cell>
        </row>
        <row r="60">
          <cell r="E60">
            <v>57.142857142857139</v>
          </cell>
        </row>
        <row r="68">
          <cell r="E68">
            <v>100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1"/>
  <sheetViews>
    <sheetView tabSelected="1" workbookViewId="0">
      <selection activeCell="F23" sqref="F23"/>
    </sheetView>
  </sheetViews>
  <sheetFormatPr baseColWidth="10" defaultRowHeight="13.5"/>
  <cols>
    <col min="1" max="1" width="5.140625" style="4" customWidth="1"/>
    <col min="2" max="2" width="39.7109375" style="3" customWidth="1"/>
    <col min="3" max="6" width="19.5703125" style="3" customWidth="1"/>
    <col min="7" max="7" width="3.140625" style="3" customWidth="1"/>
    <col min="8" max="8" width="4.42578125" style="4" customWidth="1"/>
    <col min="9" max="16384" width="11.42578125" style="4"/>
  </cols>
  <sheetData>
    <row r="1" spans="2:7" ht="16.5">
      <c r="B1" s="1" t="s">
        <v>0</v>
      </c>
      <c r="C1" s="2"/>
    </row>
    <row r="2" spans="2:7" ht="16.5">
      <c r="B2" s="5" t="s">
        <v>1</v>
      </c>
      <c r="C2" s="2"/>
      <c r="G2" s="6"/>
    </row>
    <row r="3" spans="2:7" ht="16.5">
      <c r="B3" s="5" t="s">
        <v>2</v>
      </c>
      <c r="C3" s="2"/>
    </row>
    <row r="4" spans="2:7" ht="14.25" thickBot="1"/>
    <row r="5" spans="2:7" ht="16.5" thickBot="1">
      <c r="B5" s="7" t="s">
        <v>3</v>
      </c>
      <c r="C5" s="7" t="s">
        <v>4</v>
      </c>
      <c r="D5" s="8" t="s">
        <v>5</v>
      </c>
      <c r="E5" s="9" t="s">
        <v>6</v>
      </c>
      <c r="F5" s="8" t="s">
        <v>7</v>
      </c>
      <c r="G5" s="10"/>
    </row>
    <row r="6" spans="2:7" ht="19.5">
      <c r="B6" s="11" t="s">
        <v>8</v>
      </c>
      <c r="C6" s="12">
        <v>94.176063585949109</v>
      </c>
      <c r="D6" s="12">
        <v>92.845625000000013</v>
      </c>
      <c r="E6" s="12">
        <v>84.375</v>
      </c>
      <c r="F6" s="13">
        <v>91.19362225508219</v>
      </c>
      <c r="G6" s="14"/>
    </row>
    <row r="7" spans="2:7">
      <c r="B7" s="15" t="s">
        <v>9</v>
      </c>
      <c r="C7" s="16">
        <v>92.005096530403193</v>
      </c>
      <c r="D7" s="16">
        <v>94.05</v>
      </c>
      <c r="E7" s="16">
        <v>100</v>
      </c>
      <c r="F7" s="17">
        <v>94.821783785641117</v>
      </c>
      <c r="G7" s="18"/>
    </row>
    <row r="8" spans="2:7">
      <c r="B8" s="15" t="s">
        <v>10</v>
      </c>
      <c r="C8" s="16">
        <v>96.266856744384825</v>
      </c>
      <c r="D8" s="16">
        <v>93.85</v>
      </c>
      <c r="E8" s="16">
        <v>25</v>
      </c>
      <c r="F8" s="17">
        <v>77.483399860534689</v>
      </c>
      <c r="G8" s="18"/>
    </row>
    <row r="9" spans="2:7">
      <c r="B9" s="15" t="s">
        <v>11</v>
      </c>
      <c r="C9" s="16">
        <v>98.625622782926143</v>
      </c>
      <c r="D9" s="16">
        <v>88.98</v>
      </c>
      <c r="E9" s="16">
        <v>25</v>
      </c>
      <c r="F9" s="17">
        <v>76.360967974024163</v>
      </c>
      <c r="G9" s="18"/>
    </row>
    <row r="10" spans="2:7">
      <c r="B10" s="15" t="s">
        <v>12</v>
      </c>
      <c r="C10" s="16">
        <v>86.716446583019618</v>
      </c>
      <c r="D10" s="16">
        <v>94.17</v>
      </c>
      <c r="E10" s="16">
        <v>62.5</v>
      </c>
      <c r="F10" s="17">
        <v>83.643756304056865</v>
      </c>
      <c r="G10" s="18"/>
    </row>
    <row r="11" spans="2:7">
      <c r="B11" s="15" t="s">
        <v>13</v>
      </c>
      <c r="C11" s="16">
        <v>95.000477599766413</v>
      </c>
      <c r="D11" s="16">
        <v>95.71</v>
      </c>
      <c r="E11" s="16">
        <v>100</v>
      </c>
      <c r="F11" s="17">
        <v>96.53416715991824</v>
      </c>
      <c r="G11" s="18"/>
    </row>
    <row r="12" spans="2:7">
      <c r="B12" s="15" t="s">
        <v>14</v>
      </c>
      <c r="C12" s="16">
        <v>95.084940478198916</v>
      </c>
      <c r="D12" s="16">
        <v>92.43</v>
      </c>
      <c r="E12" s="16">
        <v>100</v>
      </c>
      <c r="F12" s="17">
        <v>95.251729167369618</v>
      </c>
      <c r="G12" s="18"/>
    </row>
    <row r="13" spans="2:7">
      <c r="B13" s="15" t="s">
        <v>15</v>
      </c>
      <c r="C13" s="16">
        <v>92.246119361373218</v>
      </c>
      <c r="D13" s="16">
        <v>65.52</v>
      </c>
      <c r="E13" s="16">
        <v>25</v>
      </c>
      <c r="F13" s="17">
        <v>64.744141776480632</v>
      </c>
      <c r="G13" s="18"/>
    </row>
    <row r="14" spans="2:7">
      <c r="B14" s="15" t="s">
        <v>16</v>
      </c>
      <c r="C14" s="16">
        <v>98.749204662126004</v>
      </c>
      <c r="D14" s="16">
        <v>89.08</v>
      </c>
      <c r="E14" s="16">
        <v>100</v>
      </c>
      <c r="F14" s="17">
        <v>95.194221631744099</v>
      </c>
      <c r="G14" s="18"/>
    </row>
    <row r="15" spans="2:7">
      <c r="B15" s="15" t="s">
        <v>17</v>
      </c>
      <c r="C15" s="16">
        <v>96.533275976585486</v>
      </c>
      <c r="D15" s="16">
        <v>97.64</v>
      </c>
      <c r="E15" s="16">
        <v>100</v>
      </c>
      <c r="F15" s="17">
        <v>97.842646591804922</v>
      </c>
      <c r="G15" s="18"/>
    </row>
    <row r="16" spans="2:7">
      <c r="B16" s="15" t="s">
        <v>18</v>
      </c>
      <c r="C16" s="16">
        <v>95.923577096501191</v>
      </c>
      <c r="D16" s="16">
        <v>94.39</v>
      </c>
      <c r="E16" s="16">
        <v>100</v>
      </c>
      <c r="F16" s="17">
        <v>96.329251983775407</v>
      </c>
      <c r="G16" s="19"/>
    </row>
    <row r="17" spans="2:7">
      <c r="B17" s="15" t="s">
        <v>19</v>
      </c>
      <c r="C17" s="16">
        <v>96.610799599344261</v>
      </c>
      <c r="D17" s="16">
        <v>94.08</v>
      </c>
      <c r="E17" s="16">
        <v>100</v>
      </c>
      <c r="F17" s="17">
        <v>96.445779859770482</v>
      </c>
      <c r="G17" s="19"/>
    </row>
    <row r="18" spans="2:7">
      <c r="B18" s="15" t="s">
        <v>20</v>
      </c>
      <c r="C18" s="16">
        <v>89.788634401935894</v>
      </c>
      <c r="D18" s="16">
        <v>93.61</v>
      </c>
      <c r="E18" s="16">
        <v>25</v>
      </c>
      <c r="F18" s="17">
        <v>75.120022040677568</v>
      </c>
      <c r="G18" s="19"/>
    </row>
    <row r="19" spans="2:7">
      <c r="B19" s="15" t="s">
        <v>21</v>
      </c>
      <c r="C19" s="16">
        <v>86.439915524407184</v>
      </c>
      <c r="D19" s="16">
        <v>93.61</v>
      </c>
      <c r="E19" s="16">
        <v>100</v>
      </c>
      <c r="F19" s="17">
        <v>92.697970433542508</v>
      </c>
      <c r="G19" s="19"/>
    </row>
    <row r="20" spans="2:7">
      <c r="B20" s="15" t="s">
        <v>22</v>
      </c>
      <c r="C20" s="16">
        <v>95.769143047823349</v>
      </c>
      <c r="D20" s="16">
        <v>94.13</v>
      </c>
      <c r="E20" s="16">
        <v>100</v>
      </c>
      <c r="F20" s="17">
        <v>96.17120006673818</v>
      </c>
      <c r="G20" s="19"/>
    </row>
    <row r="21" spans="2:7">
      <c r="B21" s="20" t="s">
        <v>23</v>
      </c>
      <c r="C21" s="16">
        <v>95.832264716330087</v>
      </c>
      <c r="D21" s="16">
        <v>93.96</v>
      </c>
      <c r="E21" s="16">
        <v>100</v>
      </c>
      <c r="F21" s="17">
        <v>96.125292650715522</v>
      </c>
      <c r="G21" s="21"/>
    </row>
    <row r="22" spans="2:7">
      <c r="B22" s="15" t="s">
        <v>24</v>
      </c>
      <c r="C22" s="16">
        <v>96.808539673433501</v>
      </c>
      <c r="D22" s="16">
        <v>93.99</v>
      </c>
      <c r="E22" s="16">
        <v>100</v>
      </c>
      <c r="F22" s="17">
        <v>96.47898888570171</v>
      </c>
      <c r="G22" s="19"/>
    </row>
    <row r="23" spans="2:7">
      <c r="B23" s="15" t="s">
        <v>25</v>
      </c>
      <c r="C23" s="16">
        <v>98.281923200142515</v>
      </c>
      <c r="D23" s="16">
        <v>93.76</v>
      </c>
      <c r="E23" s="16">
        <v>100</v>
      </c>
      <c r="F23" s="17">
        <v>96.902673120049883</v>
      </c>
      <c r="G23" s="18"/>
    </row>
    <row r="24" spans="2:7">
      <c r="B24" s="15" t="s">
        <v>26</v>
      </c>
      <c r="C24" s="16">
        <v>97.231981333104926</v>
      </c>
      <c r="D24" s="16">
        <v>93.87</v>
      </c>
      <c r="E24" s="16">
        <v>100</v>
      </c>
      <c r="F24" s="17">
        <v>96.57919346658673</v>
      </c>
      <c r="G24" s="19"/>
    </row>
    <row r="25" spans="2:7">
      <c r="B25" s="15" t="s">
        <v>27</v>
      </c>
      <c r="C25" s="16">
        <v>98.519817059142895</v>
      </c>
      <c r="D25" s="16">
        <v>93.67</v>
      </c>
      <c r="E25" s="16">
        <v>100</v>
      </c>
      <c r="F25" s="17">
        <v>96.949935970700011</v>
      </c>
      <c r="G25" s="19"/>
    </row>
    <row r="26" spans="2:7">
      <c r="B26" s="15" t="s">
        <v>28</v>
      </c>
      <c r="C26" s="16">
        <v>84.918016174539218</v>
      </c>
      <c r="D26" s="16">
        <v>93.71</v>
      </c>
      <c r="E26" s="16">
        <v>25</v>
      </c>
      <c r="F26" s="17">
        <v>73.45530566108873</v>
      </c>
      <c r="G26" s="19"/>
    </row>
    <row r="27" spans="2:7">
      <c r="B27" s="20" t="s">
        <v>29</v>
      </c>
      <c r="C27" s="16">
        <v>98.893093104338476</v>
      </c>
      <c r="D27" s="16">
        <v>94.2</v>
      </c>
      <c r="E27" s="16">
        <v>100</v>
      </c>
      <c r="F27" s="17">
        <v>97.292582586518463</v>
      </c>
      <c r="G27" s="19"/>
    </row>
    <row r="28" spans="2:7">
      <c r="B28" s="15" t="s">
        <v>30</v>
      </c>
      <c r="C28" s="16">
        <v>91.591427154647192</v>
      </c>
      <c r="D28" s="16">
        <v>93.51</v>
      </c>
      <c r="E28" s="16">
        <v>100</v>
      </c>
      <c r="F28" s="17">
        <v>94.460999504126519</v>
      </c>
      <c r="G28" s="19"/>
    </row>
    <row r="29" spans="2:7">
      <c r="B29" s="15" t="s">
        <v>31</v>
      </c>
      <c r="C29" s="16">
        <v>90.361485268666513</v>
      </c>
      <c r="D29" s="16">
        <v>94.04</v>
      </c>
      <c r="E29" s="16">
        <v>100</v>
      </c>
      <c r="F29" s="17">
        <v>94.242519844033282</v>
      </c>
      <c r="G29" s="19"/>
    </row>
    <row r="30" spans="2:7">
      <c r="B30" s="15" t="s">
        <v>32</v>
      </c>
      <c r="C30" s="16">
        <v>92.524612393292159</v>
      </c>
      <c r="D30" s="16">
        <v>93.8</v>
      </c>
      <c r="E30" s="16">
        <v>87.5</v>
      </c>
      <c r="F30" s="17">
        <v>91.778614337652257</v>
      </c>
      <c r="G30" s="19"/>
    </row>
    <row r="31" spans="2:7">
      <c r="B31" s="15" t="s">
        <v>33</v>
      </c>
      <c r="C31" s="16">
        <v>93.100632403975908</v>
      </c>
      <c r="D31" s="16">
        <v>94.13</v>
      </c>
      <c r="E31" s="16">
        <v>100</v>
      </c>
      <c r="F31" s="17">
        <v>95.237221341391574</v>
      </c>
      <c r="G31" s="19"/>
    </row>
    <row r="32" spans="2:7">
      <c r="B32" s="15" t="s">
        <v>34</v>
      </c>
      <c r="C32" s="16">
        <v>85.25608517018415</v>
      </c>
      <c r="D32" s="16">
        <v>93.69</v>
      </c>
      <c r="E32" s="16">
        <v>100</v>
      </c>
      <c r="F32" s="17">
        <v>92.315629809564456</v>
      </c>
      <c r="G32" s="19"/>
    </row>
    <row r="33" spans="2:7">
      <c r="B33" s="15" t="s">
        <v>35</v>
      </c>
      <c r="C33" s="16">
        <v>98.943442383497683</v>
      </c>
      <c r="D33" s="16">
        <v>93.62</v>
      </c>
      <c r="E33" s="16">
        <v>100</v>
      </c>
      <c r="F33" s="17">
        <v>97.078204834224181</v>
      </c>
      <c r="G33" s="19"/>
    </row>
    <row r="34" spans="2:7">
      <c r="B34" s="15" t="s">
        <v>36</v>
      </c>
      <c r="C34" s="16">
        <v>96.574235382632793</v>
      </c>
      <c r="D34" s="16">
        <v>94.09</v>
      </c>
      <c r="E34" s="16">
        <v>100</v>
      </c>
      <c r="F34" s="17">
        <v>96.436982383921475</v>
      </c>
      <c r="G34" s="18"/>
    </row>
    <row r="35" spans="2:7">
      <c r="B35" s="15" t="s">
        <v>37</v>
      </c>
      <c r="C35" s="16">
        <v>90.225699907024975</v>
      </c>
      <c r="D35" s="16">
        <v>93.64</v>
      </c>
      <c r="E35" s="16">
        <v>100</v>
      </c>
      <c r="F35" s="17">
        <v>94.034994967458744</v>
      </c>
      <c r="G35" s="19"/>
    </row>
    <row r="36" spans="2:7">
      <c r="B36" s="15" t="s">
        <v>38</v>
      </c>
      <c r="C36" s="16">
        <v>98.773166660623929</v>
      </c>
      <c r="D36" s="16">
        <v>94.06</v>
      </c>
      <c r="E36" s="16">
        <v>100</v>
      </c>
      <c r="F36" s="17">
        <v>97.194608331218376</v>
      </c>
      <c r="G36" s="19"/>
    </row>
    <row r="37" spans="2:7">
      <c r="B37" s="15" t="s">
        <v>39</v>
      </c>
      <c r="C37" s="16">
        <v>95.684502372250478</v>
      </c>
      <c r="D37" s="16">
        <v>93.81</v>
      </c>
      <c r="E37" s="16">
        <v>25</v>
      </c>
      <c r="F37" s="17">
        <v>77.263575830287664</v>
      </c>
      <c r="G37" s="19"/>
    </row>
    <row r="38" spans="2:7" ht="14.25" thickBot="1">
      <c r="B38" s="22" t="s">
        <v>40</v>
      </c>
      <c r="C38" s="16">
        <v>94.353000003749059</v>
      </c>
      <c r="D38" s="23">
        <v>94.26</v>
      </c>
      <c r="E38" s="23">
        <v>100</v>
      </c>
      <c r="F38" s="24">
        <v>95.727550001312167</v>
      </c>
      <c r="G38" s="19"/>
    </row>
    <row r="39" spans="2:7" ht="16.5" thickBot="1">
      <c r="B39" s="25" t="s">
        <v>41</v>
      </c>
      <c r="C39" s="26">
        <v>98.314686376161788</v>
      </c>
      <c r="D39" s="26">
        <v>90.709499870324876</v>
      </c>
      <c r="E39" s="26">
        <v>70.833333333333343</v>
      </c>
      <c r="F39" s="27">
        <f t="shared" ref="F7:F70" si="0">(C39*0.35)+(D39*0.4)+(E39*0.25)</f>
        <v>88.402273513119923</v>
      </c>
      <c r="G39" s="28"/>
    </row>
    <row r="40" spans="2:7">
      <c r="B40" s="29" t="s">
        <v>42</v>
      </c>
      <c r="C40" s="30">
        <v>99.099099099099092</v>
      </c>
      <c r="D40" s="30">
        <v>91.308845208845213</v>
      </c>
      <c r="E40" s="30">
        <v>100</v>
      </c>
      <c r="F40" s="31">
        <f t="shared" si="0"/>
        <v>96.208222768222768</v>
      </c>
      <c r="G40" s="19"/>
    </row>
    <row r="41" spans="2:7" ht="27">
      <c r="B41" s="32" t="s">
        <v>43</v>
      </c>
      <c r="C41" s="16">
        <v>99.099099099099092</v>
      </c>
      <c r="D41" s="16">
        <v>90.548648648648637</v>
      </c>
      <c r="E41" s="16">
        <v>100</v>
      </c>
      <c r="F41" s="17">
        <f t="shared" si="0"/>
        <v>95.904144144144141</v>
      </c>
      <c r="G41" s="19"/>
    </row>
    <row r="42" spans="2:7">
      <c r="B42" s="32" t="s">
        <v>44</v>
      </c>
      <c r="C42" s="16">
        <v>98.56</v>
      </c>
      <c r="D42" s="16">
        <v>85.420080043480397</v>
      </c>
      <c r="E42" s="16">
        <v>25</v>
      </c>
      <c r="F42" s="17">
        <f t="shared" si="0"/>
        <v>74.914032017392145</v>
      </c>
      <c r="G42" s="19"/>
    </row>
    <row r="43" spans="2:7" ht="27">
      <c r="B43" s="32" t="s">
        <v>45</v>
      </c>
      <c r="C43" s="16">
        <v>96.666666666666671</v>
      </c>
      <c r="D43" s="16">
        <v>90.948275862068954</v>
      </c>
      <c r="E43" s="16">
        <v>25</v>
      </c>
      <c r="F43" s="17">
        <f t="shared" si="0"/>
        <v>76.462643678160916</v>
      </c>
      <c r="G43" s="19"/>
    </row>
    <row r="44" spans="2:7">
      <c r="B44" s="32" t="s">
        <v>46</v>
      </c>
      <c r="C44" s="16">
        <v>94.774774774774798</v>
      </c>
      <c r="D44" s="16">
        <v>93.04362347138013</v>
      </c>
      <c r="E44" s="16">
        <v>100</v>
      </c>
      <c r="F44" s="17">
        <f t="shared" si="0"/>
        <v>95.388620559723222</v>
      </c>
      <c r="G44" s="19"/>
    </row>
    <row r="45" spans="2:7" ht="14.25" thickBot="1">
      <c r="B45" s="33" t="s">
        <v>47</v>
      </c>
      <c r="C45" s="23">
        <v>98.378378378378386</v>
      </c>
      <c r="D45" s="23">
        <v>92.987525987525984</v>
      </c>
      <c r="E45" s="23">
        <v>75</v>
      </c>
      <c r="F45" s="24">
        <f t="shared" si="0"/>
        <v>90.37744282744282</v>
      </c>
      <c r="G45" s="19"/>
    </row>
    <row r="46" spans="2:7" ht="16.5" thickBot="1">
      <c r="B46" s="34" t="s">
        <v>48</v>
      </c>
      <c r="C46" s="26">
        <v>96.04371584699453</v>
      </c>
      <c r="D46" s="26">
        <v>89.545133292453386</v>
      </c>
      <c r="E46" s="26">
        <v>77.5</v>
      </c>
      <c r="F46" s="27">
        <f t="shared" si="0"/>
        <v>88.808353863429431</v>
      </c>
      <c r="G46" s="28"/>
    </row>
    <row r="47" spans="2:7" ht="27">
      <c r="B47" s="29" t="s">
        <v>49</v>
      </c>
      <c r="C47" s="30">
        <v>95.315315315315317</v>
      </c>
      <c r="D47" s="30">
        <v>85.841056557502682</v>
      </c>
      <c r="E47" s="30">
        <v>25</v>
      </c>
      <c r="F47" s="31">
        <f t="shared" si="0"/>
        <v>73.94678298336143</v>
      </c>
      <c r="G47" s="19"/>
    </row>
    <row r="48" spans="2:7">
      <c r="B48" s="32" t="s">
        <v>50</v>
      </c>
      <c r="C48" s="16">
        <v>95.315315315315317</v>
      </c>
      <c r="D48" s="16">
        <v>89.717825576048625</v>
      </c>
      <c r="E48" s="16">
        <v>100</v>
      </c>
      <c r="F48" s="17">
        <f t="shared" si="0"/>
        <v>94.247490590779819</v>
      </c>
      <c r="G48" s="19"/>
    </row>
    <row r="49" spans="2:7">
      <c r="B49" s="32" t="s">
        <v>51</v>
      </c>
      <c r="C49" s="16">
        <v>97.297297297297305</v>
      </c>
      <c r="D49" s="16">
        <v>89.969219219219212</v>
      </c>
      <c r="E49" s="16">
        <v>100</v>
      </c>
      <c r="F49" s="17">
        <f t="shared" si="0"/>
        <v>95.041741741741745</v>
      </c>
      <c r="G49" s="19"/>
    </row>
    <row r="50" spans="2:7" ht="27">
      <c r="B50" s="32" t="s">
        <v>52</v>
      </c>
      <c r="C50" s="16">
        <v>95.315315315315317</v>
      </c>
      <c r="D50" s="16">
        <v>91.268533183467014</v>
      </c>
      <c r="E50" s="16">
        <v>100</v>
      </c>
      <c r="F50" s="17">
        <f t="shared" si="0"/>
        <v>94.867773633747163</v>
      </c>
      <c r="G50" s="19"/>
    </row>
    <row r="51" spans="2:7" ht="27">
      <c r="B51" s="32" t="s">
        <v>53</v>
      </c>
      <c r="C51" s="16">
        <v>99.459459459459467</v>
      </c>
      <c r="D51" s="16">
        <v>90.284958871915393</v>
      </c>
      <c r="E51" s="16">
        <v>100</v>
      </c>
      <c r="F51" s="17">
        <f t="shared" si="0"/>
        <v>95.924794359576964</v>
      </c>
      <c r="G51" s="19"/>
    </row>
    <row r="52" spans="2:7" ht="27">
      <c r="B52" s="32" t="s">
        <v>54</v>
      </c>
      <c r="C52" s="16">
        <v>95.135135135135144</v>
      </c>
      <c r="D52" s="16">
        <v>84.615325552825553</v>
      </c>
      <c r="E52" s="16">
        <v>100</v>
      </c>
      <c r="F52" s="17">
        <f t="shared" si="0"/>
        <v>92.143427518427529</v>
      </c>
      <c r="G52" s="19"/>
    </row>
    <row r="53" spans="2:7" ht="27">
      <c r="B53" s="32" t="s">
        <v>55</v>
      </c>
      <c r="C53" s="16">
        <v>95.315315315315317</v>
      </c>
      <c r="D53" s="16">
        <v>90.493179379757819</v>
      </c>
      <c r="E53" s="16">
        <v>100</v>
      </c>
      <c r="F53" s="17">
        <f t="shared" si="0"/>
        <v>94.557632112263491</v>
      </c>
      <c r="G53" s="19"/>
    </row>
    <row r="54" spans="2:7" ht="27">
      <c r="B54" s="32" t="s">
        <v>56</v>
      </c>
      <c r="C54" s="16">
        <v>93.51</v>
      </c>
      <c r="D54" s="16">
        <v>92.662552726136539</v>
      </c>
      <c r="E54" s="16">
        <v>25</v>
      </c>
      <c r="F54" s="17">
        <f t="shared" si="0"/>
        <v>76.043521090454618</v>
      </c>
      <c r="G54" s="19"/>
    </row>
    <row r="55" spans="2:7" ht="27">
      <c r="B55" s="35" t="s">
        <v>57</v>
      </c>
      <c r="C55" s="16">
        <v>95.315315315315317</v>
      </c>
      <c r="D55" s="16">
        <v>89.717825576048625</v>
      </c>
      <c r="E55" s="16">
        <v>100</v>
      </c>
      <c r="F55" s="17">
        <f t="shared" si="0"/>
        <v>94.247490590779819</v>
      </c>
      <c r="G55" s="19"/>
    </row>
    <row r="56" spans="2:7" ht="27.75" thickBot="1">
      <c r="B56" s="33" t="s">
        <v>58</v>
      </c>
      <c r="C56" s="23">
        <v>95.315315315315317</v>
      </c>
      <c r="D56" s="23">
        <v>90.880856281612409</v>
      </c>
      <c r="E56" s="23">
        <v>25</v>
      </c>
      <c r="F56" s="24">
        <f t="shared" si="0"/>
        <v>75.962702873005327</v>
      </c>
      <c r="G56" s="19"/>
    </row>
    <row r="57" spans="2:7" ht="16.5" thickBot="1">
      <c r="B57" s="34" t="s">
        <v>59</v>
      </c>
      <c r="C57" s="26">
        <v>98.25292740046838</v>
      </c>
      <c r="D57" s="26">
        <v>90.304693825747904</v>
      </c>
      <c r="E57" s="26">
        <v>57.142857142857139</v>
      </c>
      <c r="F57" s="27">
        <f t="shared" si="0"/>
        <v>84.79611640617739</v>
      </c>
      <c r="G57" s="28"/>
    </row>
    <row r="58" spans="2:7" ht="40.5">
      <c r="B58" s="29" t="s">
        <v>60</v>
      </c>
      <c r="C58" s="30">
        <v>97.477477477477478</v>
      </c>
      <c r="D58" s="30">
        <v>86.577758904930803</v>
      </c>
      <c r="E58" s="30">
        <v>100</v>
      </c>
      <c r="F58" s="31">
        <f t="shared" si="0"/>
        <v>93.748220679089442</v>
      </c>
      <c r="G58" s="19"/>
    </row>
    <row r="59" spans="2:7" ht="27">
      <c r="B59" s="32" t="s">
        <v>61</v>
      </c>
      <c r="C59" s="16">
        <v>98.558558558558559</v>
      </c>
      <c r="D59" s="16">
        <v>93.04298631355303</v>
      </c>
      <c r="E59" s="16">
        <v>100</v>
      </c>
      <c r="F59" s="17">
        <f t="shared" si="0"/>
        <v>96.71269002091671</v>
      </c>
      <c r="G59" s="19"/>
    </row>
    <row r="60" spans="2:7" ht="27">
      <c r="B60" s="32" t="s">
        <v>62</v>
      </c>
      <c r="C60" s="16">
        <v>95.315315315315317</v>
      </c>
      <c r="D60" s="16">
        <v>90.493179379757819</v>
      </c>
      <c r="E60" s="16">
        <v>25</v>
      </c>
      <c r="F60" s="17">
        <f t="shared" si="0"/>
        <v>75.807632112263491</v>
      </c>
      <c r="G60" s="19"/>
    </row>
    <row r="61" spans="2:7" ht="27">
      <c r="B61" s="32" t="s">
        <v>63</v>
      </c>
      <c r="C61" s="16">
        <v>94.234234234234236</v>
      </c>
      <c r="D61" s="16">
        <v>90.150638209911634</v>
      </c>
      <c r="E61" s="16">
        <v>25</v>
      </c>
      <c r="F61" s="17">
        <f t="shared" si="0"/>
        <v>75.292237265946639</v>
      </c>
      <c r="G61" s="19"/>
    </row>
    <row r="62" spans="2:7" ht="27">
      <c r="B62" s="36" t="s">
        <v>64</v>
      </c>
      <c r="C62" s="16">
        <v>98.018018018018012</v>
      </c>
      <c r="D62" s="16">
        <v>89.436754769475357</v>
      </c>
      <c r="E62" s="16">
        <v>25</v>
      </c>
      <c r="F62" s="17">
        <f t="shared" si="0"/>
        <v>76.331008214096443</v>
      </c>
      <c r="G62" s="19"/>
    </row>
    <row r="63" spans="2:7" ht="27">
      <c r="B63" s="32" t="s">
        <v>65</v>
      </c>
      <c r="C63" s="16">
        <v>98.918918918918919</v>
      </c>
      <c r="D63" s="16">
        <v>90.871215477772864</v>
      </c>
      <c r="E63" s="16">
        <v>100</v>
      </c>
      <c r="F63" s="17">
        <f t="shared" si="0"/>
        <v>95.97010781273076</v>
      </c>
      <c r="G63" s="19"/>
    </row>
    <row r="64" spans="2:7" ht="14.25" thickBot="1">
      <c r="B64" s="37" t="s">
        <v>66</v>
      </c>
      <c r="C64" s="38">
        <v>97.477477477477478</v>
      </c>
      <c r="D64" s="38">
        <v>91.560323724833893</v>
      </c>
      <c r="E64" s="38">
        <v>25</v>
      </c>
      <c r="F64" s="39">
        <f t="shared" si="0"/>
        <v>76.99124660705067</v>
      </c>
      <c r="G64" s="19"/>
    </row>
    <row r="65" spans="2:7" ht="16.5" thickBot="1">
      <c r="B65" s="40" t="s">
        <v>67</v>
      </c>
      <c r="C65" s="41">
        <v>100</v>
      </c>
      <c r="D65" s="41">
        <v>94.143414203115697</v>
      </c>
      <c r="E65" s="41">
        <v>100</v>
      </c>
      <c r="F65" s="42">
        <f t="shared" si="0"/>
        <v>97.65736568124629</v>
      </c>
      <c r="G65" s="28"/>
    </row>
    <row r="66" spans="2:7" ht="27">
      <c r="B66" s="43" t="s">
        <v>68</v>
      </c>
      <c r="C66" s="30">
        <v>100</v>
      </c>
      <c r="D66" s="30">
        <v>94</v>
      </c>
      <c r="E66" s="30">
        <v>100</v>
      </c>
      <c r="F66" s="31">
        <f t="shared" si="0"/>
        <v>97.6</v>
      </c>
      <c r="G66" s="19"/>
    </row>
    <row r="67" spans="2:7" ht="27">
      <c r="B67" s="36" t="s">
        <v>69</v>
      </c>
      <c r="C67" s="16">
        <v>100</v>
      </c>
      <c r="D67" s="16">
        <v>92.999999999999986</v>
      </c>
      <c r="E67" s="16">
        <v>100</v>
      </c>
      <c r="F67" s="17">
        <f t="shared" si="0"/>
        <v>97.199999999999989</v>
      </c>
      <c r="G67" s="19"/>
    </row>
    <row r="68" spans="2:7" ht="27">
      <c r="B68" s="36" t="s">
        <v>70</v>
      </c>
      <c r="C68" s="16">
        <v>100</v>
      </c>
      <c r="D68" s="16">
        <v>92.729729729729726</v>
      </c>
      <c r="E68" s="16">
        <v>100</v>
      </c>
      <c r="F68" s="17">
        <f t="shared" si="0"/>
        <v>97.091891891891891</v>
      </c>
      <c r="G68" s="19"/>
    </row>
    <row r="69" spans="2:7" ht="27">
      <c r="B69" s="36" t="s">
        <v>71</v>
      </c>
      <c r="C69" s="16">
        <v>100</v>
      </c>
      <c r="D69" s="16">
        <v>93.108108108108127</v>
      </c>
      <c r="E69" s="16">
        <v>100</v>
      </c>
      <c r="F69" s="17">
        <f t="shared" si="0"/>
        <v>97.243243243243256</v>
      </c>
      <c r="G69" s="19"/>
    </row>
    <row r="70" spans="2:7" ht="27">
      <c r="B70" s="36" t="s">
        <v>72</v>
      </c>
      <c r="C70" s="16">
        <v>100</v>
      </c>
      <c r="D70" s="16">
        <v>98.022647380856327</v>
      </c>
      <c r="E70" s="16">
        <v>100</v>
      </c>
      <c r="F70" s="17">
        <f t="shared" si="0"/>
        <v>99.209058952342531</v>
      </c>
      <c r="G70" s="19"/>
    </row>
    <row r="71" spans="2:7" ht="27.75" thickBot="1">
      <c r="B71" s="44" t="s">
        <v>73</v>
      </c>
      <c r="C71" s="38">
        <v>100</v>
      </c>
      <c r="D71" s="38">
        <v>94</v>
      </c>
      <c r="E71" s="38">
        <v>100</v>
      </c>
      <c r="F71" s="39">
        <f t="shared" ref="F71" si="1">(C71*0.35)+(D71*0.4)+(E71*0.25)</f>
        <v>97.6</v>
      </c>
      <c r="G71" s="19"/>
    </row>
    <row r="72" spans="2:7">
      <c r="G72" s="19"/>
    </row>
    <row r="73" spans="2:7">
      <c r="B73" s="45" t="s">
        <v>74</v>
      </c>
      <c r="C73" s="46" t="s">
        <v>75</v>
      </c>
      <c r="G73" s="19"/>
    </row>
    <row r="74" spans="2:7">
      <c r="B74" s="47" t="s">
        <v>76</v>
      </c>
      <c r="C74" s="46" t="s">
        <v>77</v>
      </c>
      <c r="G74" s="19"/>
    </row>
    <row r="75" spans="2:7">
      <c r="B75" s="48" t="s">
        <v>78</v>
      </c>
      <c r="C75" s="46" t="s">
        <v>79</v>
      </c>
      <c r="G75" s="19"/>
    </row>
    <row r="76" spans="2:7">
      <c r="G76" s="19"/>
    </row>
    <row r="77" spans="2:7">
      <c r="B77" s="49" t="s">
        <v>80</v>
      </c>
      <c r="C77" s="50"/>
      <c r="D77" s="50"/>
      <c r="E77" s="50"/>
      <c r="F77" s="50"/>
      <c r="G77" s="19"/>
    </row>
    <row r="78" spans="2:7">
      <c r="B78" s="87" t="s">
        <v>81</v>
      </c>
      <c r="C78" s="87"/>
      <c r="D78" s="87"/>
      <c r="E78" s="87"/>
      <c r="F78" s="87"/>
    </row>
    <row r="79" spans="2:7">
      <c r="B79" s="87" t="s">
        <v>82</v>
      </c>
      <c r="C79" s="87"/>
      <c r="D79" s="87"/>
      <c r="E79" s="87"/>
      <c r="F79" s="87"/>
    </row>
    <row r="80" spans="2:7">
      <c r="B80" s="87" t="s">
        <v>83</v>
      </c>
      <c r="C80" s="87"/>
      <c r="D80" s="87"/>
      <c r="E80" s="87"/>
      <c r="F80" s="87"/>
    </row>
    <row r="81" spans="2:6">
      <c r="B81" s="87" t="s">
        <v>84</v>
      </c>
      <c r="C81" s="87"/>
      <c r="D81" s="87"/>
      <c r="E81" s="87"/>
      <c r="F81" s="87"/>
    </row>
  </sheetData>
  <mergeCells count="4">
    <mergeCell ref="B78:F78"/>
    <mergeCell ref="B79:F79"/>
    <mergeCell ref="B80:F80"/>
    <mergeCell ref="B81:F81"/>
  </mergeCells>
  <conditionalFormatting sqref="G11">
    <cfRule type="cellIs" dxfId="24" priority="1" stopIfTrue="1" operator="between">
      <formula>100</formula>
      <formula>90</formula>
    </cfRule>
  </conditionalFormatting>
  <conditionalFormatting sqref="C6:F71">
    <cfRule type="cellIs" dxfId="23" priority="2" stopIfTrue="1" operator="greaterThanOrEqual">
      <formula>95</formula>
    </cfRule>
    <cfRule type="cellIs" dxfId="22" priority="3" stopIfTrue="1" operator="between">
      <formula>95</formula>
      <formula>80.01</formula>
    </cfRule>
    <cfRule type="cellIs" dxfId="21" priority="4" stopIfTrue="1" operator="lessThanOrEqual">
      <formula>80</formula>
    </cfRule>
  </conditionalFormatting>
  <pageMargins left="0.7" right="0.7" top="0.75" bottom="0.75" header="0.3" footer="0.3"/>
  <pageSetup orientation="portrait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3"/>
  <sheetViews>
    <sheetView zoomScaleNormal="100" workbookViewId="0">
      <pane xSplit="1" ySplit="5" topLeftCell="AG6" activePane="bottomRight" state="frozen"/>
      <selection pane="topRight" activeCell="B1" sqref="B1"/>
      <selection pane="bottomLeft" activeCell="A6" sqref="A6"/>
      <selection pane="bottomRight" activeCell="AH30" sqref="AH30"/>
    </sheetView>
  </sheetViews>
  <sheetFormatPr baseColWidth="10" defaultRowHeight="13.5"/>
  <cols>
    <col min="1" max="1" width="40.140625" style="80" customWidth="1"/>
    <col min="2" max="2" width="13.7109375" style="80" customWidth="1"/>
    <col min="3" max="3" width="16" style="80" customWidth="1"/>
    <col min="4" max="4" width="14.85546875" style="80" customWidth="1"/>
    <col min="5" max="5" width="18.140625" style="80" customWidth="1"/>
    <col min="6" max="6" width="3.140625" style="80" customWidth="1"/>
    <col min="7" max="7" width="22.42578125" style="82" customWidth="1"/>
    <col min="8" max="8" width="22.28515625" style="82" customWidth="1"/>
    <col min="9" max="9" width="24.5703125" style="82" customWidth="1"/>
    <col min="10" max="10" width="23" style="82" customWidth="1"/>
    <col min="11" max="11" width="4.42578125" style="4" customWidth="1"/>
    <col min="12" max="12" width="22" style="4" customWidth="1"/>
    <col min="13" max="13" width="23.140625" style="4" customWidth="1"/>
    <col min="14" max="14" width="21.42578125" style="4" customWidth="1"/>
    <col min="15" max="15" width="24" style="4" customWidth="1"/>
    <col min="16" max="16" width="3.85546875" style="4" customWidth="1"/>
    <col min="17" max="17" width="26" style="4" customWidth="1"/>
    <col min="18" max="18" width="23" style="4" customWidth="1"/>
    <col min="19" max="19" width="21.28515625" style="4" customWidth="1"/>
    <col min="20" max="20" width="22.5703125" style="4" customWidth="1"/>
    <col min="21" max="21" width="4.42578125" style="52" customWidth="1"/>
    <col min="22" max="22" width="22.85546875" style="4" customWidth="1"/>
    <col min="23" max="23" width="23" style="4" customWidth="1"/>
    <col min="24" max="24" width="21.28515625" style="4" customWidth="1"/>
    <col min="25" max="25" width="32.42578125" style="4" customWidth="1"/>
    <col min="26" max="26" width="5.7109375" style="52" customWidth="1"/>
    <col min="27" max="30" width="24.28515625" style="4" customWidth="1"/>
    <col min="31" max="31" width="4.42578125" style="52" customWidth="1"/>
    <col min="32" max="35" width="24.140625" style="52" customWidth="1"/>
    <col min="36" max="36" width="4.42578125" style="52" customWidth="1"/>
    <col min="37" max="37" width="25.28515625" style="4" customWidth="1"/>
    <col min="38" max="41" width="18.140625" style="4" customWidth="1"/>
    <col min="42" max="43" width="11.42578125" style="4"/>
    <col min="44" max="16384" width="11.42578125" style="80"/>
  </cols>
  <sheetData>
    <row r="1" spans="1:41" s="4" customFormat="1" ht="15.75">
      <c r="A1" s="51" t="s">
        <v>85</v>
      </c>
      <c r="F1" s="52"/>
      <c r="G1" s="51" t="s">
        <v>86</v>
      </c>
      <c r="H1" s="3"/>
      <c r="I1" s="3"/>
      <c r="J1" s="3"/>
      <c r="K1" s="52"/>
      <c r="L1" s="51" t="s">
        <v>87</v>
      </c>
      <c r="P1" s="52"/>
      <c r="Q1" s="51" t="s">
        <v>88</v>
      </c>
      <c r="U1" s="52"/>
      <c r="V1" s="51" t="s">
        <v>89</v>
      </c>
      <c r="Z1" s="52"/>
      <c r="AA1" s="51" t="s">
        <v>90</v>
      </c>
      <c r="AE1" s="52"/>
      <c r="AF1" s="51" t="s">
        <v>0</v>
      </c>
      <c r="AJ1" s="52"/>
    </row>
    <row r="2" spans="1:41" s="4" customFormat="1">
      <c r="A2" s="5" t="s">
        <v>1</v>
      </c>
      <c r="F2" s="52"/>
      <c r="G2" s="5" t="s">
        <v>1</v>
      </c>
      <c r="H2" s="3"/>
      <c r="I2" s="3"/>
      <c r="J2" s="3"/>
      <c r="K2" s="52"/>
      <c r="L2" s="5" t="s">
        <v>1</v>
      </c>
      <c r="P2" s="52"/>
      <c r="Q2" s="5" t="s">
        <v>1</v>
      </c>
      <c r="U2" s="52"/>
      <c r="V2" s="5" t="s">
        <v>1</v>
      </c>
      <c r="Z2" s="52"/>
      <c r="AA2" s="5" t="s">
        <v>1</v>
      </c>
      <c r="AE2" s="52"/>
      <c r="AF2" s="5" t="s">
        <v>1</v>
      </c>
      <c r="AJ2" s="52"/>
    </row>
    <row r="3" spans="1:41" s="4" customFormat="1">
      <c r="A3" s="5" t="s">
        <v>2</v>
      </c>
      <c r="F3" s="52"/>
      <c r="G3" s="5" t="s">
        <v>2</v>
      </c>
      <c r="H3" s="3"/>
      <c r="I3" s="3"/>
      <c r="J3" s="3"/>
      <c r="K3" s="52"/>
      <c r="L3" s="5" t="s">
        <v>2</v>
      </c>
      <c r="P3" s="52"/>
      <c r="Q3" s="5" t="s">
        <v>2</v>
      </c>
      <c r="U3" s="52"/>
      <c r="V3" s="5" t="s">
        <v>2</v>
      </c>
      <c r="Z3" s="52"/>
      <c r="AA3" s="5" t="s">
        <v>2</v>
      </c>
      <c r="AE3" s="52"/>
      <c r="AF3" s="5" t="s">
        <v>2</v>
      </c>
      <c r="AJ3" s="52"/>
    </row>
    <row r="4" spans="1:41" s="4" customFormat="1" ht="14.25" thickBot="1">
      <c r="F4" s="52"/>
      <c r="G4" s="3"/>
      <c r="H4" s="3"/>
      <c r="I4" s="3"/>
      <c r="J4" s="3"/>
      <c r="K4" s="52"/>
      <c r="P4" s="52"/>
      <c r="U4" s="52"/>
      <c r="Z4" s="52"/>
      <c r="AE4" s="52"/>
      <c r="AJ4" s="52"/>
    </row>
    <row r="5" spans="1:41" ht="21" customHeight="1" thickBot="1">
      <c r="A5" s="7" t="s">
        <v>3</v>
      </c>
      <c r="B5" s="7" t="s">
        <v>91</v>
      </c>
      <c r="C5" s="8" t="s">
        <v>92</v>
      </c>
      <c r="D5" s="9" t="s">
        <v>93</v>
      </c>
      <c r="E5" s="8" t="s">
        <v>94</v>
      </c>
      <c r="F5" s="52"/>
      <c r="G5" s="7" t="s">
        <v>91</v>
      </c>
      <c r="H5" s="8" t="s">
        <v>92</v>
      </c>
      <c r="I5" s="9" t="s">
        <v>93</v>
      </c>
      <c r="J5" s="8" t="s">
        <v>94</v>
      </c>
      <c r="K5" s="52"/>
      <c r="L5" s="8" t="s">
        <v>4</v>
      </c>
      <c r="M5" s="8" t="s">
        <v>5</v>
      </c>
      <c r="N5" s="8" t="s">
        <v>6</v>
      </c>
      <c r="O5" s="8" t="s">
        <v>7</v>
      </c>
      <c r="P5" s="52"/>
      <c r="Q5" s="7" t="s">
        <v>4</v>
      </c>
      <c r="R5" s="8" t="s">
        <v>5</v>
      </c>
      <c r="S5" s="9" t="s">
        <v>6</v>
      </c>
      <c r="T5" s="8" t="s">
        <v>7</v>
      </c>
      <c r="V5" s="7" t="s">
        <v>4</v>
      </c>
      <c r="W5" s="8" t="s">
        <v>5</v>
      </c>
      <c r="X5" s="9" t="s">
        <v>6</v>
      </c>
      <c r="Y5" s="8" t="s">
        <v>7</v>
      </c>
      <c r="AA5" s="7" t="s">
        <v>4</v>
      </c>
      <c r="AB5" s="8" t="s">
        <v>5</v>
      </c>
      <c r="AC5" s="9" t="s">
        <v>6</v>
      </c>
      <c r="AD5" s="8" t="s">
        <v>7</v>
      </c>
      <c r="AF5" s="7" t="s">
        <v>4</v>
      </c>
      <c r="AG5" s="8" t="s">
        <v>5</v>
      </c>
      <c r="AH5" s="9" t="s">
        <v>6</v>
      </c>
      <c r="AI5" s="8" t="s">
        <v>7</v>
      </c>
      <c r="AK5" s="7" t="s">
        <v>3</v>
      </c>
      <c r="AL5" s="7" t="s">
        <v>91</v>
      </c>
      <c r="AM5" s="8" t="s">
        <v>92</v>
      </c>
      <c r="AN5" s="9" t="s">
        <v>93</v>
      </c>
      <c r="AO5" s="8" t="s">
        <v>94</v>
      </c>
    </row>
    <row r="6" spans="1:41" ht="19.5">
      <c r="A6" s="53" t="s">
        <v>8</v>
      </c>
      <c r="B6" s="12">
        <v>97.66</v>
      </c>
      <c r="C6" s="12">
        <v>81.87</v>
      </c>
      <c r="D6" s="12">
        <v>93.63</v>
      </c>
      <c r="E6" s="13">
        <v>87.4</v>
      </c>
      <c r="F6" s="54"/>
      <c r="G6" s="12">
        <v>89.03024618117891</v>
      </c>
      <c r="H6" s="12">
        <v>92.738621048455187</v>
      </c>
      <c r="I6" s="12">
        <v>94.239583333333343</v>
      </c>
      <c r="J6" s="13">
        <v>91.815930416128026</v>
      </c>
      <c r="K6" s="54"/>
      <c r="L6" s="12">
        <v>87.8</v>
      </c>
      <c r="M6" s="12">
        <v>97</v>
      </c>
      <c r="N6" s="12">
        <v>96</v>
      </c>
      <c r="O6" s="13">
        <v>93.9</v>
      </c>
      <c r="P6" s="54"/>
      <c r="Q6" s="12">
        <v>90.774417156224018</v>
      </c>
      <c r="R6" s="12">
        <v>92.480442823337924</v>
      </c>
      <c r="S6" s="12">
        <v>88</v>
      </c>
      <c r="T6" s="13">
        <v>90.763223134013572</v>
      </c>
      <c r="V6" s="12">
        <v>92.817848157732968</v>
      </c>
      <c r="W6" s="12">
        <v>93.796362692599857</v>
      </c>
      <c r="X6" s="12">
        <v>97.906250000000014</v>
      </c>
      <c r="Y6" s="13">
        <v>94.481354432246491</v>
      </c>
      <c r="AA6" s="12">
        <v>93.725071706566055</v>
      </c>
      <c r="AB6" s="12">
        <v>84.183750000000003</v>
      </c>
      <c r="AC6" s="12">
        <v>86.875</v>
      </c>
      <c r="AD6" s="13">
        <v>88.196025097298104</v>
      </c>
      <c r="AF6" s="12">
        <v>94.176063585949109</v>
      </c>
      <c r="AG6" s="12">
        <v>92.845625000000013</v>
      </c>
      <c r="AH6" s="12">
        <v>82.03125</v>
      </c>
      <c r="AI6" s="13">
        <v>90.60768475508219</v>
      </c>
      <c r="AK6" s="55" t="s">
        <v>8</v>
      </c>
      <c r="AL6" s="56">
        <f t="shared" ref="AL6:AO21" si="0">IF(AA6&lt;AF6,10,IF(AA6&gt;AF6,0,IF(AA6=AF6,2,0)))</f>
        <v>10</v>
      </c>
      <c r="AM6" s="56">
        <f t="shared" si="0"/>
        <v>10</v>
      </c>
      <c r="AN6" s="56">
        <f t="shared" si="0"/>
        <v>0</v>
      </c>
      <c r="AO6" s="56">
        <f t="shared" si="0"/>
        <v>10</v>
      </c>
    </row>
    <row r="7" spans="1:41">
      <c r="A7" s="57" t="s">
        <v>9</v>
      </c>
      <c r="B7" s="16">
        <v>100</v>
      </c>
      <c r="C7" s="16">
        <v>78.349999999999994</v>
      </c>
      <c r="D7" s="16">
        <v>100</v>
      </c>
      <c r="E7" s="17">
        <v>87.01</v>
      </c>
      <c r="F7" s="54"/>
      <c r="G7" s="16">
        <v>89.561341778090537</v>
      </c>
      <c r="H7" s="16">
        <v>93.893742315408005</v>
      </c>
      <c r="I7" s="16">
        <v>100</v>
      </c>
      <c r="J7" s="17">
        <v>93.903966548494893</v>
      </c>
      <c r="K7" s="54"/>
      <c r="L7" s="16">
        <v>94.1</v>
      </c>
      <c r="M7" s="16">
        <v>100</v>
      </c>
      <c r="N7" s="16">
        <v>100</v>
      </c>
      <c r="O7" s="17">
        <v>98.3</v>
      </c>
      <c r="P7" s="54"/>
      <c r="Q7" s="16">
        <v>95.194317752398547</v>
      </c>
      <c r="R7" s="16">
        <v>95.323459001692726</v>
      </c>
      <c r="S7" s="16">
        <v>100</v>
      </c>
      <c r="T7" s="17">
        <v>96.447394814016576</v>
      </c>
      <c r="V7" s="16">
        <v>97.194317752398547</v>
      </c>
      <c r="W7" s="16">
        <v>96.823459001692726</v>
      </c>
      <c r="X7" s="16">
        <v>100</v>
      </c>
      <c r="Y7" s="17">
        <v>97.747394814016587</v>
      </c>
      <c r="AA7" s="16">
        <v>90.417184675508594</v>
      </c>
      <c r="AB7" s="16">
        <v>93.44</v>
      </c>
      <c r="AC7" s="16">
        <v>100</v>
      </c>
      <c r="AD7" s="17">
        <v>94.022014636427997</v>
      </c>
      <c r="AF7" s="16">
        <v>92.005096530403193</v>
      </c>
      <c r="AG7" s="16">
        <v>94.05</v>
      </c>
      <c r="AH7" s="16">
        <v>100</v>
      </c>
      <c r="AI7" s="17">
        <v>94.821783785641117</v>
      </c>
      <c r="AK7" s="58" t="s">
        <v>9</v>
      </c>
      <c r="AL7" s="56">
        <f t="shared" si="0"/>
        <v>10</v>
      </c>
      <c r="AM7" s="56">
        <f t="shared" si="0"/>
        <v>10</v>
      </c>
      <c r="AN7" s="56">
        <f t="shared" si="0"/>
        <v>2</v>
      </c>
      <c r="AO7" s="56">
        <f t="shared" si="0"/>
        <v>10</v>
      </c>
    </row>
    <row r="8" spans="1:41">
      <c r="A8" s="57" t="s">
        <v>10</v>
      </c>
      <c r="B8" s="16">
        <v>100</v>
      </c>
      <c r="C8" s="16">
        <v>73.45</v>
      </c>
      <c r="D8" s="16">
        <v>100</v>
      </c>
      <c r="E8" s="17">
        <v>84.07</v>
      </c>
      <c r="F8" s="54"/>
      <c r="G8" s="16">
        <v>89.195402298850581</v>
      </c>
      <c r="H8" s="16">
        <v>91.479179975608332</v>
      </c>
      <c r="I8" s="16">
        <v>100</v>
      </c>
      <c r="J8" s="17">
        <v>92.810062794841031</v>
      </c>
      <c r="K8" s="54"/>
      <c r="L8" s="16">
        <v>90.2</v>
      </c>
      <c r="M8" s="16">
        <v>99.4</v>
      </c>
      <c r="N8" s="16">
        <v>100</v>
      </c>
      <c r="O8" s="17">
        <v>96.9</v>
      </c>
      <c r="P8" s="54"/>
      <c r="Q8" s="16">
        <v>95.782799389778802</v>
      </c>
      <c r="R8" s="16">
        <v>95.342463767846965</v>
      </c>
      <c r="S8" s="16">
        <v>95.666666666666671</v>
      </c>
      <c r="T8" s="17">
        <v>95.577631960228032</v>
      </c>
      <c r="V8" s="16">
        <v>97.782799389778802</v>
      </c>
      <c r="W8" s="16">
        <v>96.842463767846965</v>
      </c>
      <c r="X8" s="16">
        <v>100</v>
      </c>
      <c r="Y8" s="17">
        <v>97.960965293561372</v>
      </c>
      <c r="AA8" s="16">
        <v>96.588709496012896</v>
      </c>
      <c r="AB8" s="16">
        <v>80.12</v>
      </c>
      <c r="AC8" s="16">
        <v>100</v>
      </c>
      <c r="AD8" s="17">
        <v>90.854048323604502</v>
      </c>
      <c r="AF8" s="16">
        <v>96.266856744384825</v>
      </c>
      <c r="AG8" s="16">
        <v>93.85</v>
      </c>
      <c r="AH8" s="16">
        <v>25</v>
      </c>
      <c r="AI8" s="17">
        <v>77.483399860534689</v>
      </c>
      <c r="AK8" s="58" t="s">
        <v>10</v>
      </c>
      <c r="AL8" s="56">
        <f t="shared" si="0"/>
        <v>0</v>
      </c>
      <c r="AM8" s="56">
        <f t="shared" ref="AM8:AM38" si="1">IF(W8&lt;AG8,10,IF(W8&gt;AB8,0,IF(W8=AB8,2,0)))</f>
        <v>0</v>
      </c>
      <c r="AN8" s="56">
        <f t="shared" si="0"/>
        <v>0</v>
      </c>
      <c r="AO8" s="59">
        <f t="shared" si="0"/>
        <v>0</v>
      </c>
    </row>
    <row r="9" spans="1:41">
      <c r="A9" s="57" t="s">
        <v>11</v>
      </c>
      <c r="B9" s="16">
        <v>100</v>
      </c>
      <c r="C9" s="16">
        <v>78.16</v>
      </c>
      <c r="D9" s="16">
        <v>100</v>
      </c>
      <c r="E9" s="17">
        <v>86.9</v>
      </c>
      <c r="F9" s="54"/>
      <c r="G9" s="16">
        <v>99.390100867933384</v>
      </c>
      <c r="H9" s="16">
        <v>92.834902100957137</v>
      </c>
      <c r="I9" s="16">
        <v>100</v>
      </c>
      <c r="J9" s="17">
        <v>96.920496144159529</v>
      </c>
      <c r="K9" s="54"/>
      <c r="L9" s="16">
        <v>86.7</v>
      </c>
      <c r="M9" s="16">
        <v>99.9</v>
      </c>
      <c r="N9" s="16">
        <v>100</v>
      </c>
      <c r="O9" s="17">
        <v>96</v>
      </c>
      <c r="P9" s="54"/>
      <c r="Q9" s="16">
        <v>96.883736875757165</v>
      </c>
      <c r="R9" s="16">
        <v>93.035167145676454</v>
      </c>
      <c r="S9" s="16">
        <v>99</v>
      </c>
      <c r="T9" s="17">
        <v>95.873374764785581</v>
      </c>
      <c r="V9" s="16">
        <v>98.883736875757165</v>
      </c>
      <c r="W9" s="16">
        <v>94.535167145676454</v>
      </c>
      <c r="X9" s="16">
        <v>90.666666666666671</v>
      </c>
      <c r="Y9" s="17">
        <v>95.090041431452264</v>
      </c>
      <c r="AA9" s="16">
        <v>99.308808475703501</v>
      </c>
      <c r="AB9" s="16">
        <v>94.13</v>
      </c>
      <c r="AC9" s="16">
        <v>80</v>
      </c>
      <c r="AD9" s="17">
        <v>92.410082966496233</v>
      </c>
      <c r="AF9" s="16">
        <v>98.625622782926143</v>
      </c>
      <c r="AG9" s="16">
        <v>88.98</v>
      </c>
      <c r="AH9" s="16">
        <v>25</v>
      </c>
      <c r="AI9" s="17">
        <v>76.360967974024163</v>
      </c>
      <c r="AK9" s="58" t="s">
        <v>11</v>
      </c>
      <c r="AL9" s="56">
        <f t="shared" si="0"/>
        <v>0</v>
      </c>
      <c r="AM9" s="56">
        <f t="shared" si="1"/>
        <v>0</v>
      </c>
      <c r="AN9" s="56">
        <f t="shared" si="0"/>
        <v>0</v>
      </c>
      <c r="AO9" s="59">
        <f t="shared" si="0"/>
        <v>0</v>
      </c>
    </row>
    <row r="10" spans="1:41">
      <c r="A10" s="57" t="s">
        <v>12</v>
      </c>
      <c r="B10" s="16">
        <v>100</v>
      </c>
      <c r="C10" s="16">
        <v>84.57</v>
      </c>
      <c r="D10" s="16">
        <v>90</v>
      </c>
      <c r="E10" s="17">
        <v>88.74</v>
      </c>
      <c r="F10" s="54"/>
      <c r="G10" s="16">
        <v>77.476737821565408</v>
      </c>
      <c r="H10" s="16">
        <v>92.316078633359083</v>
      </c>
      <c r="I10" s="16">
        <v>100</v>
      </c>
      <c r="J10" s="17">
        <v>89.043289690891527</v>
      </c>
      <c r="K10" s="54"/>
      <c r="L10" s="16">
        <v>81.5</v>
      </c>
      <c r="M10" s="16">
        <v>99.9</v>
      </c>
      <c r="N10" s="16">
        <v>100</v>
      </c>
      <c r="O10" s="17">
        <v>94.4</v>
      </c>
      <c r="P10" s="54"/>
      <c r="Q10" s="16">
        <v>84.325291830118772</v>
      </c>
      <c r="R10" s="16">
        <v>91.031090896182576</v>
      </c>
      <c r="S10" s="16">
        <v>100</v>
      </c>
      <c r="T10" s="17">
        <v>90.926288499014603</v>
      </c>
      <c r="V10" s="16">
        <v>86.325291830118772</v>
      </c>
      <c r="W10" s="16">
        <v>92.531090896182576</v>
      </c>
      <c r="X10" s="16">
        <v>99</v>
      </c>
      <c r="Y10" s="17">
        <v>91.976288499014601</v>
      </c>
      <c r="AA10" s="16">
        <v>85.589215820957406</v>
      </c>
      <c r="AB10" s="16">
        <v>93.56</v>
      </c>
      <c r="AC10" s="16">
        <v>80</v>
      </c>
      <c r="AD10" s="17">
        <v>87.380225537335093</v>
      </c>
      <c r="AF10" s="16">
        <v>86.716446583019618</v>
      </c>
      <c r="AG10" s="16">
        <v>94.17</v>
      </c>
      <c r="AH10" s="16">
        <v>62.5</v>
      </c>
      <c r="AI10" s="17">
        <v>83.643756304056865</v>
      </c>
      <c r="AK10" s="58" t="s">
        <v>12</v>
      </c>
      <c r="AL10" s="56">
        <f t="shared" si="0"/>
        <v>10</v>
      </c>
      <c r="AM10" s="56">
        <f t="shared" si="1"/>
        <v>10</v>
      </c>
      <c r="AN10" s="56">
        <f t="shared" si="0"/>
        <v>0</v>
      </c>
      <c r="AO10" s="59">
        <f t="shared" si="0"/>
        <v>0</v>
      </c>
    </row>
    <row r="11" spans="1:41">
      <c r="A11" s="57" t="s">
        <v>13</v>
      </c>
      <c r="B11" s="16">
        <v>100</v>
      </c>
      <c r="C11" s="16">
        <v>85.98</v>
      </c>
      <c r="D11" s="16">
        <v>100</v>
      </c>
      <c r="E11" s="17">
        <v>91.59</v>
      </c>
      <c r="F11" s="54"/>
      <c r="G11" s="16">
        <v>88.35249042145594</v>
      </c>
      <c r="H11" s="16">
        <v>91.989668515659247</v>
      </c>
      <c r="I11" s="16">
        <v>100</v>
      </c>
      <c r="J11" s="17">
        <v>92.719239053773279</v>
      </c>
      <c r="K11" s="54"/>
      <c r="L11" s="16">
        <v>86.4</v>
      </c>
      <c r="M11" s="16">
        <v>99.8</v>
      </c>
      <c r="N11" s="16">
        <v>100</v>
      </c>
      <c r="O11" s="17">
        <v>95.9</v>
      </c>
      <c r="P11" s="54"/>
      <c r="Q11" s="16">
        <v>92.354806087909992</v>
      </c>
      <c r="R11" s="16">
        <v>95.511513822934361</v>
      </c>
      <c r="S11" s="16">
        <v>100</v>
      </c>
      <c r="T11" s="17">
        <v>95.528787659942253</v>
      </c>
      <c r="V11" s="16">
        <v>94.354806087909992</v>
      </c>
      <c r="W11" s="16">
        <v>97.011513822934361</v>
      </c>
      <c r="X11" s="16">
        <v>100</v>
      </c>
      <c r="Y11" s="17">
        <v>96.828787659942236</v>
      </c>
      <c r="AA11" s="16">
        <v>94.647052248878097</v>
      </c>
      <c r="AB11" s="16">
        <v>81.2</v>
      </c>
      <c r="AC11" s="16">
        <v>80</v>
      </c>
      <c r="AD11" s="17">
        <v>85.606468287107333</v>
      </c>
      <c r="AF11" s="16">
        <v>95.000477599766413</v>
      </c>
      <c r="AG11" s="16">
        <v>95.71</v>
      </c>
      <c r="AH11" s="16">
        <v>100</v>
      </c>
      <c r="AI11" s="17">
        <v>96.53416715991824</v>
      </c>
      <c r="AK11" s="58" t="s">
        <v>13</v>
      </c>
      <c r="AL11" s="56">
        <f t="shared" si="0"/>
        <v>10</v>
      </c>
      <c r="AM11" s="56">
        <f t="shared" si="1"/>
        <v>0</v>
      </c>
      <c r="AN11" s="56">
        <f t="shared" si="0"/>
        <v>10</v>
      </c>
      <c r="AO11" s="59">
        <f t="shared" si="0"/>
        <v>10</v>
      </c>
    </row>
    <row r="12" spans="1:41">
      <c r="A12" s="57" t="s">
        <v>14</v>
      </c>
      <c r="B12" s="16">
        <v>100</v>
      </c>
      <c r="C12" s="16">
        <v>81.69</v>
      </c>
      <c r="D12" s="16">
        <v>100</v>
      </c>
      <c r="E12" s="17">
        <v>89.02</v>
      </c>
      <c r="F12" s="54"/>
      <c r="G12" s="16">
        <v>92.939244663382595</v>
      </c>
      <c r="H12" s="16">
        <v>91.262637553717369</v>
      </c>
      <c r="I12" s="16">
        <v>100</v>
      </c>
      <c r="J12" s="17">
        <v>94.033790653670849</v>
      </c>
      <c r="K12" s="54"/>
      <c r="L12" s="16">
        <v>87.2</v>
      </c>
      <c r="M12" s="16">
        <v>100</v>
      </c>
      <c r="N12" s="16">
        <v>100</v>
      </c>
      <c r="O12" s="17">
        <v>96.1</v>
      </c>
      <c r="P12" s="54"/>
      <c r="Q12" s="16">
        <v>93.715028059278637</v>
      </c>
      <c r="R12" s="16">
        <v>94.153787169480879</v>
      </c>
      <c r="S12" s="16">
        <v>95.666666666666671</v>
      </c>
      <c r="T12" s="17">
        <v>94.378441355206547</v>
      </c>
      <c r="V12" s="16">
        <v>95.715028059278637</v>
      </c>
      <c r="W12" s="16">
        <v>95.653787169480879</v>
      </c>
      <c r="X12" s="16">
        <v>100</v>
      </c>
      <c r="Y12" s="17">
        <v>96.761774688539873</v>
      </c>
      <c r="AA12" s="16">
        <v>93.427054663009699</v>
      </c>
      <c r="AB12" s="16">
        <v>91.04</v>
      </c>
      <c r="AC12" s="16">
        <v>100</v>
      </c>
      <c r="AD12" s="17">
        <v>94.115469132053406</v>
      </c>
      <c r="AF12" s="16">
        <v>95.084940478198916</v>
      </c>
      <c r="AG12" s="16">
        <v>92.43</v>
      </c>
      <c r="AH12" s="16">
        <v>100</v>
      </c>
      <c r="AI12" s="17">
        <v>95.251729167369618</v>
      </c>
      <c r="AK12" s="58" t="s">
        <v>14</v>
      </c>
      <c r="AL12" s="56">
        <f t="shared" si="0"/>
        <v>10</v>
      </c>
      <c r="AM12" s="56">
        <f t="shared" si="1"/>
        <v>0</v>
      </c>
      <c r="AN12" s="56">
        <f t="shared" si="0"/>
        <v>2</v>
      </c>
      <c r="AO12" s="59">
        <f t="shared" si="0"/>
        <v>10</v>
      </c>
    </row>
    <row r="13" spans="1:41">
      <c r="A13" s="57" t="s">
        <v>15</v>
      </c>
      <c r="B13" s="16">
        <v>100</v>
      </c>
      <c r="C13" s="16">
        <v>80.27</v>
      </c>
      <c r="D13" s="16">
        <v>89</v>
      </c>
      <c r="E13" s="17">
        <v>85.96</v>
      </c>
      <c r="F13" s="54"/>
      <c r="G13" s="16">
        <v>70.688970990695125</v>
      </c>
      <c r="H13" s="16">
        <v>72.959993011879803</v>
      </c>
      <c r="I13" s="16">
        <v>33.333333333333336</v>
      </c>
      <c r="J13" s="17">
        <v>62.258470384828549</v>
      </c>
      <c r="K13" s="54"/>
      <c r="L13" s="16">
        <v>80.7</v>
      </c>
      <c r="M13" s="16">
        <v>79.2</v>
      </c>
      <c r="N13" s="16">
        <v>82.7</v>
      </c>
      <c r="O13" s="17">
        <v>80.900000000000006</v>
      </c>
      <c r="P13" s="54"/>
      <c r="Q13" s="16">
        <v>82.846515342276547</v>
      </c>
      <c r="R13" s="16">
        <v>70.188946183886088</v>
      </c>
      <c r="S13" s="16">
        <v>96.666666666666671</v>
      </c>
      <c r="T13" s="17">
        <v>81.238525510017894</v>
      </c>
      <c r="V13" s="16">
        <v>84.846515342276547</v>
      </c>
      <c r="W13" s="16">
        <v>71.688946183886088</v>
      </c>
      <c r="X13" s="16">
        <v>84</v>
      </c>
      <c r="Y13" s="17">
        <v>79.37185884335122</v>
      </c>
      <c r="AA13" s="16">
        <v>91.480982618623102</v>
      </c>
      <c r="AB13" s="16">
        <v>65.78</v>
      </c>
      <c r="AC13" s="16">
        <v>80</v>
      </c>
      <c r="AD13" s="17">
        <v>78.330343916518075</v>
      </c>
      <c r="AF13" s="16">
        <v>92.246119361373218</v>
      </c>
      <c r="AG13" s="16">
        <v>65.52</v>
      </c>
      <c r="AH13" s="16">
        <v>25</v>
      </c>
      <c r="AI13" s="17">
        <v>64.744141776480632</v>
      </c>
      <c r="AK13" s="58" t="s">
        <v>15</v>
      </c>
      <c r="AL13" s="56">
        <f t="shared" si="0"/>
        <v>10</v>
      </c>
      <c r="AM13" s="56">
        <f t="shared" si="1"/>
        <v>0</v>
      </c>
      <c r="AN13" s="56">
        <f t="shared" si="0"/>
        <v>0</v>
      </c>
      <c r="AO13" s="59">
        <f t="shared" si="0"/>
        <v>0</v>
      </c>
    </row>
    <row r="14" spans="1:41">
      <c r="A14" s="57" t="s">
        <v>16</v>
      </c>
      <c r="B14" s="16">
        <v>100</v>
      </c>
      <c r="C14" s="16">
        <v>72.48</v>
      </c>
      <c r="D14" s="16">
        <v>100</v>
      </c>
      <c r="E14" s="17">
        <v>83.49</v>
      </c>
      <c r="F14" s="54"/>
      <c r="G14" s="16">
        <v>98.037766830870282</v>
      </c>
      <c r="H14" s="16">
        <v>90.228976010243656</v>
      </c>
      <c r="I14" s="16">
        <v>100</v>
      </c>
      <c r="J14" s="17">
        <v>95.404808794902067</v>
      </c>
      <c r="K14" s="54"/>
      <c r="L14" s="16">
        <v>92.2</v>
      </c>
      <c r="M14" s="16">
        <v>99.6</v>
      </c>
      <c r="N14" s="16">
        <v>100</v>
      </c>
      <c r="O14" s="17">
        <v>97.5</v>
      </c>
      <c r="P14" s="54"/>
      <c r="Q14" s="16">
        <v>95.054755573253445</v>
      </c>
      <c r="R14" s="16">
        <v>92.81883125305481</v>
      </c>
      <c r="S14" s="16">
        <v>100</v>
      </c>
      <c r="T14" s="17">
        <v>95.396696951860633</v>
      </c>
      <c r="V14" s="16">
        <v>97.054755573253445</v>
      </c>
      <c r="W14" s="16">
        <v>94.31883125305481</v>
      </c>
      <c r="X14" s="16">
        <v>100</v>
      </c>
      <c r="Y14" s="17">
        <v>96.696696951860616</v>
      </c>
      <c r="AA14" s="16">
        <v>98.528408428078393</v>
      </c>
      <c r="AB14" s="16">
        <v>83.9</v>
      </c>
      <c r="AC14" s="16">
        <v>100</v>
      </c>
      <c r="AD14" s="17">
        <v>93.044942949827444</v>
      </c>
      <c r="AF14" s="16">
        <v>98.749204662126004</v>
      </c>
      <c r="AG14" s="16">
        <v>89.08</v>
      </c>
      <c r="AH14" s="16">
        <v>100</v>
      </c>
      <c r="AI14" s="17">
        <v>95.194221631744099</v>
      </c>
      <c r="AK14" s="58" t="s">
        <v>16</v>
      </c>
      <c r="AL14" s="56">
        <f t="shared" si="0"/>
        <v>10</v>
      </c>
      <c r="AM14" s="56">
        <f t="shared" si="1"/>
        <v>0</v>
      </c>
      <c r="AN14" s="56">
        <f t="shared" si="0"/>
        <v>2</v>
      </c>
      <c r="AO14" s="59">
        <f t="shared" si="0"/>
        <v>10</v>
      </c>
    </row>
    <row r="15" spans="1:41">
      <c r="A15" s="57" t="s">
        <v>17</v>
      </c>
      <c r="B15" s="16">
        <v>100</v>
      </c>
      <c r="C15" s="16">
        <v>82.1</v>
      </c>
      <c r="D15" s="16">
        <v>100</v>
      </c>
      <c r="E15" s="17">
        <v>89.3</v>
      </c>
      <c r="F15" s="54"/>
      <c r="G15" s="16">
        <v>98.405496499870367</v>
      </c>
      <c r="H15" s="16">
        <v>95.959154098008696</v>
      </c>
      <c r="I15" s="16">
        <v>100</v>
      </c>
      <c r="J15" s="17">
        <v>97.825585414158098</v>
      </c>
      <c r="K15" s="54"/>
      <c r="L15" s="16">
        <v>93.6</v>
      </c>
      <c r="M15" s="16">
        <v>100</v>
      </c>
      <c r="N15" s="16">
        <v>100</v>
      </c>
      <c r="O15" s="17">
        <v>98.1</v>
      </c>
      <c r="P15" s="54"/>
      <c r="Q15" s="16">
        <v>92.885680885465348</v>
      </c>
      <c r="R15" s="16">
        <v>96.633162005491158</v>
      </c>
      <c r="S15" s="16">
        <v>96.666666666666671</v>
      </c>
      <c r="T15" s="17">
        <v>95.329919778776016</v>
      </c>
      <c r="V15" s="16">
        <v>94.885680885465348</v>
      </c>
      <c r="W15" s="16">
        <v>98.133162005491158</v>
      </c>
      <c r="X15" s="16">
        <v>100</v>
      </c>
      <c r="Y15" s="17">
        <v>97.463253112109342</v>
      </c>
      <c r="AA15" s="16">
        <v>96.0815543371247</v>
      </c>
      <c r="AB15" s="16">
        <v>93.51</v>
      </c>
      <c r="AC15" s="16">
        <v>80</v>
      </c>
      <c r="AD15" s="17">
        <v>91.032544017993644</v>
      </c>
      <c r="AF15" s="16">
        <v>96.533275976585486</v>
      </c>
      <c r="AG15" s="16">
        <v>97.64</v>
      </c>
      <c r="AH15" s="16">
        <v>100</v>
      </c>
      <c r="AI15" s="17">
        <v>97.842646591804922</v>
      </c>
      <c r="AK15" s="58" t="s">
        <v>17</v>
      </c>
      <c r="AL15" s="56">
        <f t="shared" si="0"/>
        <v>10</v>
      </c>
      <c r="AM15" s="56">
        <f t="shared" si="1"/>
        <v>0</v>
      </c>
      <c r="AN15" s="56">
        <f t="shared" si="0"/>
        <v>10</v>
      </c>
      <c r="AO15" s="59">
        <f t="shared" si="0"/>
        <v>10</v>
      </c>
    </row>
    <row r="16" spans="1:41">
      <c r="A16" s="57" t="s">
        <v>18</v>
      </c>
      <c r="B16" s="16">
        <v>100</v>
      </c>
      <c r="C16" s="16">
        <v>81.599999999999994</v>
      </c>
      <c r="D16" s="16">
        <v>90</v>
      </c>
      <c r="E16" s="17">
        <v>87</v>
      </c>
      <c r="F16" s="54"/>
      <c r="G16" s="16">
        <v>84.570942042206411</v>
      </c>
      <c r="H16" s="16">
        <v>90.435833493190103</v>
      </c>
      <c r="I16" s="16">
        <v>100</v>
      </c>
      <c r="J16" s="17">
        <v>90.774163112048285</v>
      </c>
      <c r="K16" s="54"/>
      <c r="L16" s="16">
        <v>82.9</v>
      </c>
      <c r="M16" s="16">
        <v>99.7</v>
      </c>
      <c r="N16" s="16">
        <v>100</v>
      </c>
      <c r="O16" s="17">
        <v>94.8</v>
      </c>
      <c r="P16" s="54"/>
      <c r="Q16" s="16">
        <v>85.778420469740638</v>
      </c>
      <c r="R16" s="16">
        <v>92.887824291085408</v>
      </c>
      <c r="S16" s="16">
        <v>85.333333333333329</v>
      </c>
      <c r="T16" s="17">
        <v>88.510910214176718</v>
      </c>
      <c r="V16" s="16">
        <v>87.778420469740638</v>
      </c>
      <c r="W16" s="16">
        <v>94.387824291085408</v>
      </c>
      <c r="X16" s="16">
        <v>86.666666666666671</v>
      </c>
      <c r="Y16" s="17">
        <v>90.144243547510058</v>
      </c>
      <c r="AA16" s="16">
        <v>95.686541517591095</v>
      </c>
      <c r="AB16" s="16">
        <v>93.67</v>
      </c>
      <c r="AC16" s="16">
        <v>80</v>
      </c>
      <c r="AD16" s="17">
        <v>90.958289531156893</v>
      </c>
      <c r="AF16" s="16">
        <v>95.923577096501191</v>
      </c>
      <c r="AG16" s="16">
        <v>94.39</v>
      </c>
      <c r="AH16" s="16">
        <v>100</v>
      </c>
      <c r="AI16" s="17">
        <v>96.329251983775407</v>
      </c>
      <c r="AK16" s="58" t="s">
        <v>18</v>
      </c>
      <c r="AL16" s="56">
        <f t="shared" si="0"/>
        <v>10</v>
      </c>
      <c r="AM16" s="56">
        <f t="shared" si="1"/>
        <v>10</v>
      </c>
      <c r="AN16" s="56">
        <f t="shared" si="0"/>
        <v>10</v>
      </c>
      <c r="AO16" s="59">
        <f t="shared" si="0"/>
        <v>10</v>
      </c>
    </row>
    <row r="17" spans="1:41">
      <c r="A17" s="57" t="s">
        <v>19</v>
      </c>
      <c r="B17" s="16">
        <v>100</v>
      </c>
      <c r="C17" s="16">
        <v>85.9</v>
      </c>
      <c r="D17" s="16">
        <v>95</v>
      </c>
      <c r="E17" s="17">
        <v>90.5</v>
      </c>
      <c r="F17" s="54"/>
      <c r="G17" s="16">
        <v>90.166442752649644</v>
      </c>
      <c r="H17" s="16">
        <v>92.117374086286006</v>
      </c>
      <c r="I17" s="16">
        <v>100</v>
      </c>
      <c r="J17" s="17">
        <v>93.405204597941776</v>
      </c>
      <c r="K17" s="54"/>
      <c r="L17" s="16">
        <v>93.5</v>
      </c>
      <c r="M17" s="16">
        <v>99.9</v>
      </c>
      <c r="N17" s="16">
        <v>100</v>
      </c>
      <c r="O17" s="17">
        <v>98</v>
      </c>
      <c r="P17" s="54"/>
      <c r="Q17" s="16">
        <v>88.670831128027118</v>
      </c>
      <c r="R17" s="16">
        <v>93.302562594695615</v>
      </c>
      <c r="S17" s="16">
        <v>100</v>
      </c>
      <c r="T17" s="17">
        <v>93.355815932687733</v>
      </c>
      <c r="V17" s="16">
        <v>90.670831128027118</v>
      </c>
      <c r="W17" s="16">
        <v>94.802562594695615</v>
      </c>
      <c r="X17" s="16">
        <v>100</v>
      </c>
      <c r="Y17" s="17">
        <v>94.65581593268773</v>
      </c>
      <c r="AA17" s="16">
        <v>95.436091713188006</v>
      </c>
      <c r="AB17" s="16">
        <v>80.31</v>
      </c>
      <c r="AC17" s="16">
        <v>100</v>
      </c>
      <c r="AD17" s="17">
        <v>90.52663209961581</v>
      </c>
      <c r="AF17" s="16">
        <v>96.610799599344261</v>
      </c>
      <c r="AG17" s="16">
        <v>94.08</v>
      </c>
      <c r="AH17" s="16">
        <v>100</v>
      </c>
      <c r="AI17" s="17">
        <v>96.445779859770482</v>
      </c>
      <c r="AK17" s="58" t="s">
        <v>19</v>
      </c>
      <c r="AL17" s="56">
        <f t="shared" si="0"/>
        <v>10</v>
      </c>
      <c r="AM17" s="56">
        <f t="shared" si="1"/>
        <v>0</v>
      </c>
      <c r="AN17" s="56">
        <f t="shared" si="0"/>
        <v>2</v>
      </c>
      <c r="AO17" s="59">
        <f t="shared" si="0"/>
        <v>10</v>
      </c>
    </row>
    <row r="18" spans="1:41">
      <c r="A18" s="57" t="s">
        <v>20</v>
      </c>
      <c r="B18" s="16">
        <v>50</v>
      </c>
      <c r="C18" s="16">
        <v>83.5</v>
      </c>
      <c r="D18" s="16">
        <v>0</v>
      </c>
      <c r="E18" s="17">
        <v>60.1</v>
      </c>
      <c r="F18" s="54"/>
      <c r="G18" s="16">
        <v>81.605376713636531</v>
      </c>
      <c r="H18" s="16">
        <v>92.537234886168648</v>
      </c>
      <c r="I18" s="16">
        <v>100</v>
      </c>
      <c r="J18" s="17">
        <v>90.576775804240242</v>
      </c>
      <c r="K18" s="54"/>
      <c r="L18" s="16">
        <v>81.7</v>
      </c>
      <c r="M18" s="16">
        <v>69.8</v>
      </c>
      <c r="N18" s="16">
        <v>0</v>
      </c>
      <c r="O18" s="17">
        <v>48.9</v>
      </c>
      <c r="P18" s="54"/>
      <c r="Q18" s="16">
        <v>87.188758862452886</v>
      </c>
      <c r="R18" s="16">
        <v>81.898742908629373</v>
      </c>
      <c r="S18" s="16">
        <v>100</v>
      </c>
      <c r="T18" s="17">
        <v>88.275562765310255</v>
      </c>
      <c r="V18" s="16">
        <v>89.188758862452886</v>
      </c>
      <c r="W18" s="16">
        <v>83.398742908629373</v>
      </c>
      <c r="X18" s="16">
        <v>100</v>
      </c>
      <c r="Y18" s="17">
        <v>89.575562765310252</v>
      </c>
      <c r="AA18" s="16">
        <v>89.241823312394601</v>
      </c>
      <c r="AB18" s="16">
        <v>64.349999999999994</v>
      </c>
      <c r="AC18" s="16">
        <v>80</v>
      </c>
      <c r="AD18" s="17">
        <v>76.974638159338099</v>
      </c>
      <c r="AF18" s="16">
        <v>89.788634401935894</v>
      </c>
      <c r="AG18" s="16">
        <v>93.61</v>
      </c>
      <c r="AH18" s="16">
        <v>25</v>
      </c>
      <c r="AI18" s="17">
        <v>75.120022040677568</v>
      </c>
      <c r="AK18" s="58" t="s">
        <v>20</v>
      </c>
      <c r="AL18" s="56">
        <f t="shared" si="0"/>
        <v>10</v>
      </c>
      <c r="AM18" s="56">
        <f t="shared" si="1"/>
        <v>10</v>
      </c>
      <c r="AN18" s="56">
        <f t="shared" si="0"/>
        <v>0</v>
      </c>
      <c r="AO18" s="59">
        <f t="shared" si="0"/>
        <v>0</v>
      </c>
    </row>
    <row r="19" spans="1:41">
      <c r="A19" s="57" t="s">
        <v>21</v>
      </c>
      <c r="B19" s="16">
        <v>100</v>
      </c>
      <c r="C19" s="16">
        <v>79.900000000000006</v>
      </c>
      <c r="D19" s="16">
        <v>100</v>
      </c>
      <c r="E19" s="17">
        <v>88</v>
      </c>
      <c r="F19" s="54"/>
      <c r="G19" s="16">
        <v>82.115489874110565</v>
      </c>
      <c r="H19" s="16">
        <v>90.008331821510879</v>
      </c>
      <c r="I19" s="16">
        <v>100</v>
      </c>
      <c r="J19" s="17">
        <v>89.74375418454305</v>
      </c>
      <c r="K19" s="54"/>
      <c r="L19" s="16">
        <v>86</v>
      </c>
      <c r="M19" s="16">
        <v>99.9</v>
      </c>
      <c r="N19" s="16">
        <v>100</v>
      </c>
      <c r="O19" s="17">
        <v>95.8</v>
      </c>
      <c r="P19" s="54"/>
      <c r="Q19" s="16">
        <v>91.016717158846774</v>
      </c>
      <c r="R19" s="16">
        <v>92.291555364278281</v>
      </c>
      <c r="S19" s="16">
        <v>97.333333333333329</v>
      </c>
      <c r="T19" s="17">
        <v>93.105806484641008</v>
      </c>
      <c r="V19" s="16">
        <v>93.016717158846774</v>
      </c>
      <c r="W19" s="16">
        <v>93.791555364278281</v>
      </c>
      <c r="X19" s="16">
        <v>100</v>
      </c>
      <c r="Y19" s="17">
        <v>95.07247315130769</v>
      </c>
      <c r="AA19" s="16">
        <v>85.054951955701</v>
      </c>
      <c r="AB19" s="16">
        <v>93.08</v>
      </c>
      <c r="AC19" s="16">
        <v>100</v>
      </c>
      <c r="AD19" s="17">
        <v>92.001233184495362</v>
      </c>
      <c r="AF19" s="16">
        <v>86.439915524407184</v>
      </c>
      <c r="AG19" s="16">
        <v>93.61</v>
      </c>
      <c r="AH19" s="16">
        <v>100</v>
      </c>
      <c r="AI19" s="17">
        <v>92.697970433542508</v>
      </c>
      <c r="AK19" s="58" t="s">
        <v>21</v>
      </c>
      <c r="AL19" s="56">
        <f t="shared" si="0"/>
        <v>10</v>
      </c>
      <c r="AM19" s="56">
        <f t="shared" si="1"/>
        <v>0</v>
      </c>
      <c r="AN19" s="56">
        <f t="shared" si="0"/>
        <v>2</v>
      </c>
      <c r="AO19" s="59">
        <f t="shared" si="0"/>
        <v>10</v>
      </c>
    </row>
    <row r="20" spans="1:41">
      <c r="A20" s="57" t="s">
        <v>22</v>
      </c>
      <c r="B20" s="16">
        <v>100</v>
      </c>
      <c r="C20" s="16">
        <v>79</v>
      </c>
      <c r="D20" s="16">
        <v>100</v>
      </c>
      <c r="E20" s="17">
        <v>87.4</v>
      </c>
      <c r="F20" s="54"/>
      <c r="G20" s="16">
        <v>85.675189616076324</v>
      </c>
      <c r="H20" s="16">
        <v>87.98590971272229</v>
      </c>
      <c r="I20" s="16">
        <v>100</v>
      </c>
      <c r="J20" s="17">
        <v>90.180680250715625</v>
      </c>
      <c r="K20" s="54"/>
      <c r="L20" s="16">
        <v>91</v>
      </c>
      <c r="M20" s="16">
        <v>99.9</v>
      </c>
      <c r="N20" s="16">
        <v>100</v>
      </c>
      <c r="O20" s="17">
        <v>97.3</v>
      </c>
      <c r="P20" s="54"/>
      <c r="Q20" s="16">
        <v>93.631413148330822</v>
      </c>
      <c r="R20" s="16">
        <v>94.941471209950322</v>
      </c>
      <c r="S20" s="16">
        <v>100</v>
      </c>
      <c r="T20" s="17">
        <v>95.747583085895911</v>
      </c>
      <c r="V20" s="16">
        <v>95.631413148330822</v>
      </c>
      <c r="W20" s="16">
        <v>96.441471209950322</v>
      </c>
      <c r="X20" s="16">
        <v>100</v>
      </c>
      <c r="Y20" s="17">
        <v>97.047583085895923</v>
      </c>
      <c r="AA20" s="16">
        <v>95.112158707664307</v>
      </c>
      <c r="AB20" s="16">
        <v>80.48</v>
      </c>
      <c r="AC20" s="16">
        <v>100</v>
      </c>
      <c r="AD20" s="17">
        <v>90.481255547682508</v>
      </c>
      <c r="AF20" s="16">
        <v>95.769143047823349</v>
      </c>
      <c r="AG20" s="16">
        <v>94.13</v>
      </c>
      <c r="AH20" s="16">
        <v>100</v>
      </c>
      <c r="AI20" s="17">
        <v>96.17120006673818</v>
      </c>
      <c r="AK20" s="58" t="s">
        <v>22</v>
      </c>
      <c r="AL20" s="56">
        <f t="shared" si="0"/>
        <v>10</v>
      </c>
      <c r="AM20" s="56">
        <f t="shared" si="1"/>
        <v>0</v>
      </c>
      <c r="AN20" s="56">
        <f t="shared" si="0"/>
        <v>2</v>
      </c>
      <c r="AO20" s="59">
        <f t="shared" si="0"/>
        <v>10</v>
      </c>
    </row>
    <row r="21" spans="1:41">
      <c r="A21" s="57" t="s">
        <v>23</v>
      </c>
      <c r="B21" s="16">
        <v>100</v>
      </c>
      <c r="C21" s="16">
        <v>83.9</v>
      </c>
      <c r="D21" s="16">
        <v>100</v>
      </c>
      <c r="E21" s="17">
        <v>90.3</v>
      </c>
      <c r="F21" s="54"/>
      <c r="G21" s="16">
        <v>99.421717712572288</v>
      </c>
      <c r="H21" s="16">
        <v>96.537701345296682</v>
      </c>
      <c r="I21" s="16">
        <v>100</v>
      </c>
      <c r="J21" s="17">
        <v>98.412681737518966</v>
      </c>
      <c r="K21" s="54"/>
      <c r="L21" s="16">
        <v>92.6</v>
      </c>
      <c r="M21" s="16">
        <v>100</v>
      </c>
      <c r="N21" s="16">
        <v>100</v>
      </c>
      <c r="O21" s="17">
        <v>97.7</v>
      </c>
      <c r="P21" s="54"/>
      <c r="Q21" s="16">
        <v>97.235880527188584</v>
      </c>
      <c r="R21" s="16">
        <v>96.037615507162812</v>
      </c>
      <c r="S21" s="16">
        <v>100</v>
      </c>
      <c r="T21" s="17">
        <v>97.447604387381119</v>
      </c>
      <c r="V21" s="16">
        <v>99.235880527188584</v>
      </c>
      <c r="W21" s="16">
        <v>97.537615507162812</v>
      </c>
      <c r="X21" s="16">
        <v>97.333333333333329</v>
      </c>
      <c r="Y21" s="17">
        <v>98.080937720714459</v>
      </c>
      <c r="AA21" s="16">
        <v>95.353439658709505</v>
      </c>
      <c r="AB21" s="16">
        <v>93.26</v>
      </c>
      <c r="AC21" s="16">
        <v>100</v>
      </c>
      <c r="AD21" s="17">
        <v>95.677703880548307</v>
      </c>
      <c r="AF21" s="16">
        <v>95.832264716330087</v>
      </c>
      <c r="AG21" s="16">
        <v>93.96</v>
      </c>
      <c r="AH21" s="16">
        <v>100</v>
      </c>
      <c r="AI21" s="17">
        <v>96.125292650715522</v>
      </c>
      <c r="AK21" s="60" t="s">
        <v>23</v>
      </c>
      <c r="AL21" s="56">
        <f t="shared" si="0"/>
        <v>10</v>
      </c>
      <c r="AM21" s="56">
        <f t="shared" si="1"/>
        <v>0</v>
      </c>
      <c r="AN21" s="56">
        <f t="shared" si="0"/>
        <v>2</v>
      </c>
      <c r="AO21" s="59">
        <f t="shared" si="0"/>
        <v>10</v>
      </c>
    </row>
    <row r="22" spans="1:41">
      <c r="A22" s="57" t="s">
        <v>24</v>
      </c>
      <c r="B22" s="16">
        <v>100</v>
      </c>
      <c r="C22" s="16">
        <v>74.599999999999994</v>
      </c>
      <c r="D22" s="16">
        <v>89</v>
      </c>
      <c r="E22" s="17">
        <v>82.6</v>
      </c>
      <c r="F22" s="54"/>
      <c r="G22" s="16">
        <v>89.387581341604331</v>
      </c>
      <c r="H22" s="16">
        <v>91.470442587434221</v>
      </c>
      <c r="I22" s="16">
        <v>100</v>
      </c>
      <c r="J22" s="17">
        <v>92.873830504535206</v>
      </c>
      <c r="K22" s="54"/>
      <c r="L22" s="16">
        <v>90.5</v>
      </c>
      <c r="M22" s="16">
        <v>99.8</v>
      </c>
      <c r="N22" s="16">
        <v>100</v>
      </c>
      <c r="O22" s="17">
        <v>97.1</v>
      </c>
      <c r="P22" s="54"/>
      <c r="Q22" s="16">
        <v>92.602195643905333</v>
      </c>
      <c r="R22" s="16">
        <v>94.611664169241493</v>
      </c>
      <c r="S22" s="16">
        <v>71.666666666666671</v>
      </c>
      <c r="T22" s="17">
        <v>88.172100809730139</v>
      </c>
      <c r="V22" s="16">
        <v>94.602195643905333</v>
      </c>
      <c r="W22" s="16">
        <v>96.111664169241493</v>
      </c>
      <c r="X22" s="16">
        <v>100</v>
      </c>
      <c r="Y22" s="17">
        <v>96.555434143063465</v>
      </c>
      <c r="AA22" s="16">
        <v>96.667942388450683</v>
      </c>
      <c r="AB22" s="16">
        <v>80.31</v>
      </c>
      <c r="AC22" s="16">
        <v>80</v>
      </c>
      <c r="AD22" s="17">
        <v>85.957779835957737</v>
      </c>
      <c r="AF22" s="16">
        <v>96.808539673433501</v>
      </c>
      <c r="AG22" s="16">
        <v>93.99</v>
      </c>
      <c r="AH22" s="16">
        <v>100</v>
      </c>
      <c r="AI22" s="17">
        <v>96.47898888570171</v>
      </c>
      <c r="AK22" s="58" t="s">
        <v>24</v>
      </c>
      <c r="AL22" s="56">
        <f t="shared" ref="AL22:AL38" si="2">IF(AA22&lt;AF22,10,IF(AA22&gt;AF22,0,IF(AA22=AF22,2,0)))</f>
        <v>10</v>
      </c>
      <c r="AM22" s="56">
        <f t="shared" si="1"/>
        <v>0</v>
      </c>
      <c r="AN22" s="56">
        <f t="shared" ref="AN22:AO38" si="3">IF(AC22&lt;AH22,10,IF(AC22&gt;AH22,0,IF(AC22=AH22,2,0)))</f>
        <v>10</v>
      </c>
      <c r="AO22" s="59">
        <f t="shared" si="3"/>
        <v>10</v>
      </c>
    </row>
    <row r="23" spans="1:41">
      <c r="A23" s="57" t="s">
        <v>25</v>
      </c>
      <c r="B23" s="16">
        <v>100</v>
      </c>
      <c r="C23" s="16">
        <v>78.400000000000006</v>
      </c>
      <c r="D23" s="16">
        <v>100</v>
      </c>
      <c r="E23" s="17">
        <v>87.1</v>
      </c>
      <c r="F23" s="54"/>
      <c r="G23" s="16">
        <v>95.865054485744139</v>
      </c>
      <c r="H23" s="16">
        <v>94.112947406866311</v>
      </c>
      <c r="I23" s="16">
        <v>100</v>
      </c>
      <c r="J23" s="17">
        <v>96.197948032756983</v>
      </c>
      <c r="K23" s="54"/>
      <c r="L23" s="16">
        <v>95.5</v>
      </c>
      <c r="M23" s="16">
        <v>99.8</v>
      </c>
      <c r="N23" s="16">
        <v>100</v>
      </c>
      <c r="O23" s="17">
        <v>98.6</v>
      </c>
      <c r="P23" s="54"/>
      <c r="Q23" s="16">
        <v>92.796128292191582</v>
      </c>
      <c r="R23" s="16">
        <v>95.739646358752111</v>
      </c>
      <c r="S23" s="16">
        <v>100</v>
      </c>
      <c r="T23" s="17">
        <v>95.774503445767891</v>
      </c>
      <c r="V23" s="16">
        <v>94.796128292191582</v>
      </c>
      <c r="W23" s="16">
        <v>97.239646358752111</v>
      </c>
      <c r="X23" s="16">
        <v>100</v>
      </c>
      <c r="Y23" s="17">
        <v>97.074503445767903</v>
      </c>
      <c r="AA23" s="16">
        <v>99.933144567499923</v>
      </c>
      <c r="AB23" s="16">
        <v>93.2</v>
      </c>
      <c r="AC23" s="16">
        <v>80</v>
      </c>
      <c r="AD23" s="17">
        <v>92.256600598624971</v>
      </c>
      <c r="AF23" s="16">
        <v>98.281923200142515</v>
      </c>
      <c r="AG23" s="16">
        <v>93.76</v>
      </c>
      <c r="AH23" s="16">
        <v>100</v>
      </c>
      <c r="AI23" s="17">
        <v>96.902673120049883</v>
      </c>
      <c r="AK23" s="58" t="s">
        <v>25</v>
      </c>
      <c r="AL23" s="56">
        <f t="shared" si="2"/>
        <v>0</v>
      </c>
      <c r="AM23" s="56">
        <f t="shared" si="1"/>
        <v>0</v>
      </c>
      <c r="AN23" s="56">
        <f t="shared" si="3"/>
        <v>10</v>
      </c>
      <c r="AO23" s="59">
        <f t="shared" si="3"/>
        <v>10</v>
      </c>
    </row>
    <row r="24" spans="1:41">
      <c r="A24" s="57" t="s">
        <v>26</v>
      </c>
      <c r="B24" s="16">
        <v>93.6</v>
      </c>
      <c r="C24" s="16">
        <v>81.8</v>
      </c>
      <c r="D24" s="16">
        <v>100</v>
      </c>
      <c r="E24" s="17">
        <v>89.1</v>
      </c>
      <c r="F24" s="54"/>
      <c r="G24" s="16">
        <v>99.444233926992538</v>
      </c>
      <c r="H24" s="16">
        <v>93.568374333576884</v>
      </c>
      <c r="I24" s="16">
        <v>100</v>
      </c>
      <c r="J24" s="17">
        <v>97.23283160787814</v>
      </c>
      <c r="K24" s="54"/>
      <c r="L24" s="16">
        <v>87.8</v>
      </c>
      <c r="M24" s="16">
        <v>99.8</v>
      </c>
      <c r="N24" s="16">
        <v>100</v>
      </c>
      <c r="O24" s="17">
        <v>94.9</v>
      </c>
      <c r="P24" s="54"/>
      <c r="Q24" s="16">
        <v>93.70284361199586</v>
      </c>
      <c r="R24" s="16">
        <v>94.97939243830487</v>
      </c>
      <c r="S24" s="16">
        <v>100</v>
      </c>
      <c r="T24" s="17">
        <v>95.787752239520501</v>
      </c>
      <c r="V24" s="16">
        <v>95.70284361199586</v>
      </c>
      <c r="W24" s="16">
        <v>96.47939243830487</v>
      </c>
      <c r="X24" s="16">
        <v>100</v>
      </c>
      <c r="Y24" s="17">
        <v>97.087752239520498</v>
      </c>
      <c r="AA24" s="16">
        <v>99.9</v>
      </c>
      <c r="AB24" s="16">
        <v>80.150000000000006</v>
      </c>
      <c r="AC24" s="16">
        <v>100</v>
      </c>
      <c r="AD24" s="17">
        <v>92.025000000000006</v>
      </c>
      <c r="AF24" s="16">
        <v>97.231981333104926</v>
      </c>
      <c r="AG24" s="16">
        <v>93.87</v>
      </c>
      <c r="AH24" s="16">
        <v>100</v>
      </c>
      <c r="AI24" s="17">
        <v>96.57919346658673</v>
      </c>
      <c r="AK24" s="58" t="s">
        <v>26</v>
      </c>
      <c r="AL24" s="56">
        <f t="shared" si="2"/>
        <v>0</v>
      </c>
      <c r="AM24" s="56">
        <f t="shared" si="1"/>
        <v>0</v>
      </c>
      <c r="AN24" s="56">
        <f t="shared" si="3"/>
        <v>2</v>
      </c>
      <c r="AO24" s="59">
        <f t="shared" si="3"/>
        <v>10</v>
      </c>
    </row>
    <row r="25" spans="1:41">
      <c r="A25" s="57" t="s">
        <v>27</v>
      </c>
      <c r="B25" s="16">
        <v>100</v>
      </c>
      <c r="C25" s="16">
        <v>83.7</v>
      </c>
      <c r="D25" s="16">
        <v>100</v>
      </c>
      <c r="E25" s="17">
        <v>90.2</v>
      </c>
      <c r="F25" s="54"/>
      <c r="G25" s="16">
        <v>93.621321207528112</v>
      </c>
      <c r="H25" s="16">
        <v>93.097639908437912</v>
      </c>
      <c r="I25" s="16">
        <v>100</v>
      </c>
      <c r="J25" s="17">
        <v>95.006518386010001</v>
      </c>
      <c r="K25" s="54"/>
      <c r="L25" s="16">
        <v>90.1</v>
      </c>
      <c r="M25" s="16">
        <v>99.9</v>
      </c>
      <c r="N25" s="16">
        <v>100</v>
      </c>
      <c r="O25" s="17">
        <v>97</v>
      </c>
      <c r="P25" s="54"/>
      <c r="Q25" s="16">
        <v>90.81626184501593</v>
      </c>
      <c r="R25" s="16">
        <v>93.842486120426429</v>
      </c>
      <c r="S25" s="16">
        <v>100</v>
      </c>
      <c r="T25" s="17">
        <v>94.322686093926151</v>
      </c>
      <c r="V25" s="16">
        <v>92.81626184501593</v>
      </c>
      <c r="W25" s="16">
        <v>95.342486120426429</v>
      </c>
      <c r="X25" s="16">
        <v>100</v>
      </c>
      <c r="Y25" s="17">
        <v>95.622686093926148</v>
      </c>
      <c r="AA25" s="16">
        <v>98.364908875963607</v>
      </c>
      <c r="AB25" s="16">
        <v>94.92</v>
      </c>
      <c r="AC25" s="16">
        <v>100</v>
      </c>
      <c r="AD25" s="17">
        <v>97.395718106587253</v>
      </c>
      <c r="AF25" s="16">
        <v>98.519817059142895</v>
      </c>
      <c r="AG25" s="16">
        <v>93.67</v>
      </c>
      <c r="AH25" s="16">
        <v>100</v>
      </c>
      <c r="AI25" s="17">
        <v>96.949935970700011</v>
      </c>
      <c r="AK25" s="58" t="s">
        <v>27</v>
      </c>
      <c r="AL25" s="56">
        <f t="shared" si="2"/>
        <v>10</v>
      </c>
      <c r="AM25" s="56">
        <f t="shared" si="1"/>
        <v>0</v>
      </c>
      <c r="AN25" s="56">
        <f t="shared" si="3"/>
        <v>2</v>
      </c>
      <c r="AO25" s="59">
        <f t="shared" si="3"/>
        <v>0</v>
      </c>
    </row>
    <row r="26" spans="1:41">
      <c r="A26" s="57" t="s">
        <v>28</v>
      </c>
      <c r="B26" s="16">
        <v>100</v>
      </c>
      <c r="C26" s="16">
        <v>82.2</v>
      </c>
      <c r="D26" s="16">
        <v>93</v>
      </c>
      <c r="E26" s="17">
        <v>87.9</v>
      </c>
      <c r="F26" s="54"/>
      <c r="G26" s="16">
        <v>70.872498113877427</v>
      </c>
      <c r="H26" s="16">
        <v>71.157671456916788</v>
      </c>
      <c r="I26" s="16">
        <v>52</v>
      </c>
      <c r="J26" s="17">
        <v>66.268442922623819</v>
      </c>
      <c r="K26" s="54"/>
      <c r="L26" s="16">
        <v>83.2</v>
      </c>
      <c r="M26" s="16">
        <v>79.7</v>
      </c>
      <c r="N26" s="16">
        <v>96.7</v>
      </c>
      <c r="O26" s="17">
        <v>86.7</v>
      </c>
      <c r="P26" s="54"/>
      <c r="Q26" s="16">
        <v>82.511864170596596</v>
      </c>
      <c r="R26" s="16">
        <v>82.76298666266652</v>
      </c>
      <c r="S26" s="16">
        <v>100</v>
      </c>
      <c r="T26" s="17">
        <v>86.984347124775411</v>
      </c>
      <c r="V26" s="16">
        <v>84.511864170596596</v>
      </c>
      <c r="W26" s="16">
        <v>84.26298666266652</v>
      </c>
      <c r="X26" s="16">
        <v>99</v>
      </c>
      <c r="Y26" s="17">
        <v>88.034347124775408</v>
      </c>
      <c r="AA26" s="16">
        <v>84.532586920109367</v>
      </c>
      <c r="AB26" s="16">
        <v>79.91</v>
      </c>
      <c r="AC26" s="16">
        <v>80</v>
      </c>
      <c r="AD26" s="17">
        <v>81.550405422038267</v>
      </c>
      <c r="AF26" s="16">
        <v>84.918016174539218</v>
      </c>
      <c r="AG26" s="16">
        <v>93.71</v>
      </c>
      <c r="AH26" s="16">
        <v>25</v>
      </c>
      <c r="AI26" s="17">
        <v>73.45530566108873</v>
      </c>
      <c r="AK26" s="58" t="s">
        <v>28</v>
      </c>
      <c r="AL26" s="56">
        <f t="shared" si="2"/>
        <v>10</v>
      </c>
      <c r="AM26" s="56">
        <f t="shared" si="1"/>
        <v>10</v>
      </c>
      <c r="AN26" s="56">
        <f t="shared" si="3"/>
        <v>0</v>
      </c>
      <c r="AO26" s="59">
        <f t="shared" si="3"/>
        <v>0</v>
      </c>
    </row>
    <row r="27" spans="1:41">
      <c r="A27" s="57" t="s">
        <v>29</v>
      </c>
      <c r="B27" s="16">
        <v>100</v>
      </c>
      <c r="C27" s="16">
        <v>82.8</v>
      </c>
      <c r="D27" s="16">
        <v>100</v>
      </c>
      <c r="E27" s="17">
        <v>89.7</v>
      </c>
      <c r="F27" s="54"/>
      <c r="G27" s="16">
        <v>95.362022492796726</v>
      </c>
      <c r="H27" s="16">
        <v>92.627273079756492</v>
      </c>
      <c r="I27" s="16">
        <v>100</v>
      </c>
      <c r="J27" s="17">
        <v>95.427617104381454</v>
      </c>
      <c r="K27" s="54"/>
      <c r="L27" s="16">
        <v>88.1</v>
      </c>
      <c r="M27" s="16">
        <v>99.9</v>
      </c>
      <c r="N27" s="16">
        <v>100</v>
      </c>
      <c r="O27" s="17">
        <v>96.4</v>
      </c>
      <c r="P27" s="54"/>
      <c r="Q27" s="16">
        <v>95.345233494818615</v>
      </c>
      <c r="R27" s="16">
        <v>95.673448203516131</v>
      </c>
      <c r="S27" s="16">
        <v>96.666666666666671</v>
      </c>
      <c r="T27" s="17">
        <v>95.806877671259642</v>
      </c>
      <c r="V27" s="16">
        <v>97.345233494818615</v>
      </c>
      <c r="W27" s="16">
        <v>97.173448203516131</v>
      </c>
      <c r="X27" s="16">
        <v>100</v>
      </c>
      <c r="Y27" s="17">
        <v>97.940211004592967</v>
      </c>
      <c r="AA27" s="16">
        <v>98.815182218887486</v>
      </c>
      <c r="AB27" s="16">
        <v>80.41</v>
      </c>
      <c r="AC27" s="16">
        <v>80</v>
      </c>
      <c r="AD27" s="17">
        <v>86.74931377661062</v>
      </c>
      <c r="AF27" s="16">
        <v>98.893093104338476</v>
      </c>
      <c r="AG27" s="16">
        <v>94.2</v>
      </c>
      <c r="AH27" s="16">
        <v>100</v>
      </c>
      <c r="AI27" s="17">
        <v>97.292582586518463</v>
      </c>
      <c r="AK27" s="60" t="s">
        <v>29</v>
      </c>
      <c r="AL27" s="56">
        <f t="shared" si="2"/>
        <v>10</v>
      </c>
      <c r="AM27" s="56">
        <f t="shared" si="1"/>
        <v>0</v>
      </c>
      <c r="AN27" s="56">
        <f t="shared" si="3"/>
        <v>10</v>
      </c>
      <c r="AO27" s="59">
        <f t="shared" si="3"/>
        <v>10</v>
      </c>
    </row>
    <row r="28" spans="1:41">
      <c r="A28" s="57" t="s">
        <v>30</v>
      </c>
      <c r="B28" s="16">
        <v>75</v>
      </c>
      <c r="C28" s="16">
        <v>81</v>
      </c>
      <c r="D28" s="16">
        <v>90</v>
      </c>
      <c r="E28" s="17">
        <v>81.599999999999994</v>
      </c>
      <c r="F28" s="54"/>
      <c r="G28" s="16">
        <v>78.653530377668318</v>
      </c>
      <c r="H28" s="16">
        <v>93.024355094393997</v>
      </c>
      <c r="I28" s="16">
        <v>100</v>
      </c>
      <c r="J28" s="17">
        <v>89.738477669941517</v>
      </c>
      <c r="K28" s="54"/>
      <c r="L28" s="16">
        <v>90.5</v>
      </c>
      <c r="M28" s="16">
        <v>99.9</v>
      </c>
      <c r="N28" s="16">
        <v>100</v>
      </c>
      <c r="O28" s="17">
        <v>97.1</v>
      </c>
      <c r="P28" s="54"/>
      <c r="Q28" s="16">
        <v>86.560397939216045</v>
      </c>
      <c r="R28" s="16">
        <v>92.519477133833036</v>
      </c>
      <c r="S28" s="16">
        <v>90.666666666666671</v>
      </c>
      <c r="T28" s="17">
        <v>89.970596798925499</v>
      </c>
      <c r="V28" s="16">
        <v>88.560397939216045</v>
      </c>
      <c r="W28" s="16">
        <v>94.019477133833036</v>
      </c>
      <c r="X28" s="16">
        <v>100</v>
      </c>
      <c r="Y28" s="17">
        <v>93.603930132258824</v>
      </c>
      <c r="AA28" s="16">
        <v>91.325934097943772</v>
      </c>
      <c r="AB28" s="16">
        <v>89.609534206695798</v>
      </c>
      <c r="AC28" s="16">
        <v>80</v>
      </c>
      <c r="AD28" s="17">
        <v>87.80789061695863</v>
      </c>
      <c r="AF28" s="16">
        <v>91.591427154647192</v>
      </c>
      <c r="AG28" s="16">
        <v>93.51</v>
      </c>
      <c r="AH28" s="16">
        <v>100</v>
      </c>
      <c r="AI28" s="17">
        <v>94.460999504126519</v>
      </c>
      <c r="AK28" s="58" t="s">
        <v>30</v>
      </c>
      <c r="AL28" s="56">
        <f t="shared" si="2"/>
        <v>10</v>
      </c>
      <c r="AM28" s="56">
        <f t="shared" si="1"/>
        <v>0</v>
      </c>
      <c r="AN28" s="56">
        <f t="shared" si="3"/>
        <v>10</v>
      </c>
      <c r="AO28" s="59">
        <f t="shared" si="3"/>
        <v>10</v>
      </c>
    </row>
    <row r="29" spans="1:41">
      <c r="A29" s="57" t="s">
        <v>31</v>
      </c>
      <c r="B29" s="16">
        <v>100</v>
      </c>
      <c r="C29" s="16">
        <v>78.599999999999994</v>
      </c>
      <c r="D29" s="16">
        <v>81</v>
      </c>
      <c r="E29" s="17">
        <v>83.4</v>
      </c>
      <c r="F29" s="54"/>
      <c r="G29" s="16">
        <v>67.531472359058569</v>
      </c>
      <c r="H29" s="16">
        <v>69.864680386334925</v>
      </c>
      <c r="I29" s="16">
        <v>87</v>
      </c>
      <c r="J29" s="17">
        <v>73.331887480204472</v>
      </c>
      <c r="K29" s="54"/>
      <c r="L29" s="16">
        <v>85.7</v>
      </c>
      <c r="M29" s="16">
        <v>79.7</v>
      </c>
      <c r="N29" s="16">
        <v>92</v>
      </c>
      <c r="O29" s="17">
        <v>85.8</v>
      </c>
      <c r="P29" s="54"/>
      <c r="Q29" s="16">
        <v>83.052966108601112</v>
      </c>
      <c r="R29" s="16">
        <v>83.377708870114162</v>
      </c>
      <c r="S29" s="16">
        <v>0</v>
      </c>
      <c r="T29" s="17">
        <v>62.419621686056047</v>
      </c>
      <c r="V29" s="16">
        <v>85.052966108601112</v>
      </c>
      <c r="W29" s="16">
        <v>84.877708870114162</v>
      </c>
      <c r="X29" s="16">
        <v>99</v>
      </c>
      <c r="Y29" s="17">
        <v>88.469621686056058</v>
      </c>
      <c r="AA29" s="16">
        <v>88.405035376212709</v>
      </c>
      <c r="AB29" s="16">
        <v>80.040000000000006</v>
      </c>
      <c r="AC29" s="16">
        <v>80</v>
      </c>
      <c r="AD29" s="17">
        <v>82.957762381674456</v>
      </c>
      <c r="AF29" s="16">
        <v>90.361485268666513</v>
      </c>
      <c r="AG29" s="16">
        <v>94.04</v>
      </c>
      <c r="AH29" s="16">
        <v>100</v>
      </c>
      <c r="AI29" s="17">
        <v>94.242519844033282</v>
      </c>
      <c r="AK29" s="58" t="s">
        <v>31</v>
      </c>
      <c r="AL29" s="56">
        <f t="shared" si="2"/>
        <v>10</v>
      </c>
      <c r="AM29" s="56">
        <f t="shared" si="1"/>
        <v>10</v>
      </c>
      <c r="AN29" s="56">
        <f t="shared" si="3"/>
        <v>10</v>
      </c>
      <c r="AO29" s="59">
        <f t="shared" si="3"/>
        <v>10</v>
      </c>
    </row>
    <row r="30" spans="1:41">
      <c r="A30" s="57" t="s">
        <v>32</v>
      </c>
      <c r="B30" s="16">
        <v>100</v>
      </c>
      <c r="C30" s="16">
        <v>81.2</v>
      </c>
      <c r="D30" s="16">
        <v>100</v>
      </c>
      <c r="E30" s="17">
        <v>88.7</v>
      </c>
      <c r="F30" s="54"/>
      <c r="G30" s="16">
        <v>86.761083743842363</v>
      </c>
      <c r="H30" s="16">
        <v>91.207183592504691</v>
      </c>
      <c r="I30" s="16">
        <v>100</v>
      </c>
      <c r="J30" s="17">
        <v>91.849252747346696</v>
      </c>
      <c r="K30" s="54"/>
      <c r="L30" s="16">
        <v>88.6</v>
      </c>
      <c r="M30" s="16">
        <v>99.7</v>
      </c>
      <c r="N30" s="16">
        <v>100</v>
      </c>
      <c r="O30" s="17">
        <v>96.5</v>
      </c>
      <c r="P30" s="54"/>
      <c r="Q30" s="16">
        <v>89.086057142228469</v>
      </c>
      <c r="R30" s="16">
        <v>93.590462204919504</v>
      </c>
      <c r="S30" s="16">
        <v>100</v>
      </c>
      <c r="T30" s="17">
        <v>93.616304881747766</v>
      </c>
      <c r="V30" s="16">
        <v>91.086057142228469</v>
      </c>
      <c r="W30" s="16">
        <v>95.090462204919504</v>
      </c>
      <c r="X30" s="16">
        <v>100</v>
      </c>
      <c r="Y30" s="17">
        <v>94.916304881747763</v>
      </c>
      <c r="AA30" s="16">
        <v>91.412657572739391</v>
      </c>
      <c r="AB30" s="16">
        <v>80.25</v>
      </c>
      <c r="AC30" s="16">
        <v>80</v>
      </c>
      <c r="AD30" s="17">
        <v>84.094430150458791</v>
      </c>
      <c r="AF30" s="16">
        <v>92.524612393292159</v>
      </c>
      <c r="AG30" s="16">
        <v>93.8</v>
      </c>
      <c r="AH30" s="16">
        <v>87.5</v>
      </c>
      <c r="AI30" s="17">
        <v>91.778614337652257</v>
      </c>
      <c r="AK30" s="58" t="s">
        <v>32</v>
      </c>
      <c r="AL30" s="56">
        <f t="shared" si="2"/>
        <v>10</v>
      </c>
      <c r="AM30" s="56">
        <f t="shared" si="1"/>
        <v>0</v>
      </c>
      <c r="AN30" s="56">
        <f t="shared" si="3"/>
        <v>10</v>
      </c>
      <c r="AO30" s="59">
        <f t="shared" si="3"/>
        <v>10</v>
      </c>
    </row>
    <row r="31" spans="1:41">
      <c r="A31" s="57" t="s">
        <v>33</v>
      </c>
      <c r="B31" s="16">
        <v>100</v>
      </c>
      <c r="C31" s="16">
        <v>79.5</v>
      </c>
      <c r="D31" s="16">
        <v>100</v>
      </c>
      <c r="E31" s="17">
        <v>87.7</v>
      </c>
      <c r="F31" s="54"/>
      <c r="G31" s="16">
        <v>88.218390804597703</v>
      </c>
      <c r="H31" s="16">
        <v>91.619204933377375</v>
      </c>
      <c r="I31" s="16">
        <v>100</v>
      </c>
      <c r="J31" s="17">
        <v>92.524118754960142</v>
      </c>
      <c r="K31" s="54"/>
      <c r="L31" s="16">
        <v>84.7</v>
      </c>
      <c r="M31" s="16">
        <v>99.8</v>
      </c>
      <c r="N31" s="16">
        <v>100</v>
      </c>
      <c r="O31" s="17">
        <v>95.4</v>
      </c>
      <c r="P31" s="54"/>
      <c r="Q31" s="16">
        <v>85.496808341911475</v>
      </c>
      <c r="R31" s="16">
        <v>90.957950241438766</v>
      </c>
      <c r="S31" s="16">
        <v>0</v>
      </c>
      <c r="T31" s="17">
        <v>66.307063016244527</v>
      </c>
      <c r="V31" s="16">
        <v>87.496808341911475</v>
      </c>
      <c r="W31" s="16">
        <v>92.457950241438766</v>
      </c>
      <c r="X31" s="16">
        <v>80</v>
      </c>
      <c r="Y31" s="17">
        <v>87.607063016244524</v>
      </c>
      <c r="AA31" s="16">
        <v>90.660492498607482</v>
      </c>
      <c r="AB31" s="16">
        <v>80.28</v>
      </c>
      <c r="AC31" s="16">
        <v>80</v>
      </c>
      <c r="AD31" s="17">
        <v>83.843172374512619</v>
      </c>
      <c r="AF31" s="16">
        <v>93.100632403975908</v>
      </c>
      <c r="AG31" s="16">
        <v>94.13</v>
      </c>
      <c r="AH31" s="16">
        <v>100</v>
      </c>
      <c r="AI31" s="17">
        <v>95.237221341391574</v>
      </c>
      <c r="AK31" s="58" t="s">
        <v>33</v>
      </c>
      <c r="AL31" s="56">
        <f t="shared" si="2"/>
        <v>10</v>
      </c>
      <c r="AM31" s="56">
        <f t="shared" si="1"/>
        <v>10</v>
      </c>
      <c r="AN31" s="56">
        <f t="shared" si="3"/>
        <v>10</v>
      </c>
      <c r="AO31" s="59">
        <f t="shared" si="3"/>
        <v>10</v>
      </c>
    </row>
    <row r="32" spans="1:41">
      <c r="A32" s="57" t="s">
        <v>34</v>
      </c>
      <c r="B32" s="16">
        <v>100</v>
      </c>
      <c r="C32" s="16">
        <v>79.599999999999994</v>
      </c>
      <c r="D32" s="16">
        <v>100</v>
      </c>
      <c r="E32" s="17">
        <v>87.8</v>
      </c>
      <c r="F32" s="54"/>
      <c r="G32" s="16">
        <v>73.701495117103093</v>
      </c>
      <c r="H32" s="16">
        <v>92.09237148632036</v>
      </c>
      <c r="I32" s="16">
        <v>100</v>
      </c>
      <c r="J32" s="17">
        <v>87.632471885514235</v>
      </c>
      <c r="K32" s="54"/>
      <c r="L32" s="16">
        <v>82</v>
      </c>
      <c r="M32" s="16">
        <v>99.9</v>
      </c>
      <c r="N32" s="16">
        <v>100</v>
      </c>
      <c r="O32" s="17">
        <v>94.6</v>
      </c>
      <c r="P32" s="54"/>
      <c r="Q32" s="16">
        <v>87.68153083036205</v>
      </c>
      <c r="R32" s="16">
        <v>93.170850147776221</v>
      </c>
      <c r="S32" s="16">
        <v>100</v>
      </c>
      <c r="T32" s="17">
        <v>92.956875849737202</v>
      </c>
      <c r="V32" s="16">
        <v>89.68153083036205</v>
      </c>
      <c r="W32" s="16">
        <v>94.670850147776221</v>
      </c>
      <c r="X32" s="16">
        <v>99</v>
      </c>
      <c r="Y32" s="17">
        <v>94.006875849737199</v>
      </c>
      <c r="AA32" s="16">
        <v>84.904692314766109</v>
      </c>
      <c r="AB32" s="16">
        <v>64.33</v>
      </c>
      <c r="AC32" s="16">
        <v>80</v>
      </c>
      <c r="AD32" s="17">
        <v>75.44864231016814</v>
      </c>
      <c r="AF32" s="16">
        <v>85.25608517018415</v>
      </c>
      <c r="AG32" s="16">
        <v>93.69</v>
      </c>
      <c r="AH32" s="16">
        <v>100</v>
      </c>
      <c r="AI32" s="17">
        <v>92.315629809564456</v>
      </c>
      <c r="AK32" s="58" t="s">
        <v>34</v>
      </c>
      <c r="AL32" s="56">
        <f t="shared" si="2"/>
        <v>10</v>
      </c>
      <c r="AM32" s="56">
        <f t="shared" si="1"/>
        <v>0</v>
      </c>
      <c r="AN32" s="56">
        <f t="shared" si="3"/>
        <v>10</v>
      </c>
      <c r="AO32" s="59">
        <f t="shared" si="3"/>
        <v>10</v>
      </c>
    </row>
    <row r="33" spans="1:41">
      <c r="A33" s="57" t="s">
        <v>35</v>
      </c>
      <c r="B33" s="16">
        <v>100</v>
      </c>
      <c r="C33" s="16">
        <v>84.2</v>
      </c>
      <c r="D33" s="16">
        <v>95</v>
      </c>
      <c r="E33" s="17">
        <v>89.5</v>
      </c>
      <c r="F33" s="54"/>
      <c r="G33" s="16">
        <v>96.291735084838535</v>
      </c>
      <c r="H33" s="16">
        <v>96.894534143089913</v>
      </c>
      <c r="I33" s="16">
        <v>100</v>
      </c>
      <c r="J33" s="17">
        <v>97.45992093692945</v>
      </c>
      <c r="K33" s="54"/>
      <c r="L33" s="16">
        <v>89</v>
      </c>
      <c r="M33" s="16">
        <v>99.9</v>
      </c>
      <c r="N33" s="16">
        <v>100</v>
      </c>
      <c r="O33" s="17">
        <v>96.7</v>
      </c>
      <c r="P33" s="54"/>
      <c r="Q33" s="16">
        <v>95.769437097852006</v>
      </c>
      <c r="R33" s="16">
        <v>95.567903312314385</v>
      </c>
      <c r="S33" s="16">
        <v>100</v>
      </c>
      <c r="T33" s="17">
        <v>96.746464309173945</v>
      </c>
      <c r="V33" s="16">
        <v>97.769437097852006</v>
      </c>
      <c r="W33" s="16">
        <v>97.067903312314385</v>
      </c>
      <c r="X33" s="16">
        <v>100</v>
      </c>
      <c r="Y33" s="17">
        <v>98.046464309173956</v>
      </c>
      <c r="AA33" s="16">
        <v>99.420720220083069</v>
      </c>
      <c r="AB33" s="16">
        <v>94.13</v>
      </c>
      <c r="AC33" s="16">
        <v>80</v>
      </c>
      <c r="AD33" s="17">
        <v>92.449252077029072</v>
      </c>
      <c r="AF33" s="16">
        <v>98.943442383497683</v>
      </c>
      <c r="AG33" s="16">
        <v>93.62</v>
      </c>
      <c r="AH33" s="16">
        <v>100</v>
      </c>
      <c r="AI33" s="17">
        <v>97.078204834224181</v>
      </c>
      <c r="AK33" s="58" t="s">
        <v>35</v>
      </c>
      <c r="AL33" s="56">
        <f t="shared" si="2"/>
        <v>0</v>
      </c>
      <c r="AM33" s="56">
        <f t="shared" si="1"/>
        <v>0</v>
      </c>
      <c r="AN33" s="56">
        <f t="shared" si="3"/>
        <v>10</v>
      </c>
      <c r="AO33" s="59">
        <f t="shared" si="3"/>
        <v>10</v>
      </c>
    </row>
    <row r="34" spans="1:41">
      <c r="A34" s="57" t="s">
        <v>36</v>
      </c>
      <c r="B34" s="16">
        <v>100</v>
      </c>
      <c r="C34" s="16">
        <v>84.5</v>
      </c>
      <c r="D34" s="16">
        <v>94</v>
      </c>
      <c r="E34" s="17">
        <v>89.5</v>
      </c>
      <c r="F34" s="54"/>
      <c r="G34" s="16">
        <v>77.703675634710123</v>
      </c>
      <c r="H34" s="16">
        <v>75.502493505508454</v>
      </c>
      <c r="I34" s="16">
        <v>43.333333333333336</v>
      </c>
      <c r="J34" s="17">
        <v>68.230617207685256</v>
      </c>
      <c r="K34" s="54"/>
      <c r="L34" s="16">
        <v>85.6</v>
      </c>
      <c r="M34" s="16">
        <v>100</v>
      </c>
      <c r="N34" s="16">
        <v>100</v>
      </c>
      <c r="O34" s="17">
        <v>95.7</v>
      </c>
      <c r="P34" s="54"/>
      <c r="Q34" s="16">
        <v>92.677819602287897</v>
      </c>
      <c r="R34" s="16">
        <v>94.860465601628192</v>
      </c>
      <c r="S34" s="16">
        <v>90.666666666666671</v>
      </c>
      <c r="T34" s="17">
        <v>93.048089768118714</v>
      </c>
      <c r="V34" s="16">
        <v>94.677819602287897</v>
      </c>
      <c r="W34" s="16">
        <v>96.360465601628192</v>
      </c>
      <c r="X34" s="16">
        <v>100</v>
      </c>
      <c r="Y34" s="17">
        <v>96.68142310145204</v>
      </c>
      <c r="AA34" s="16">
        <v>93.56929153336813</v>
      </c>
      <c r="AB34" s="16">
        <v>64.599999999999994</v>
      </c>
      <c r="AC34" s="16">
        <v>80</v>
      </c>
      <c r="AD34" s="17">
        <v>78.589252036678843</v>
      </c>
      <c r="AF34" s="16">
        <v>96.574235382632793</v>
      </c>
      <c r="AG34" s="16">
        <v>94.09</v>
      </c>
      <c r="AH34" s="16">
        <v>100</v>
      </c>
      <c r="AI34" s="17">
        <v>96.436982383921475</v>
      </c>
      <c r="AK34" s="58" t="s">
        <v>36</v>
      </c>
      <c r="AL34" s="56">
        <f t="shared" si="2"/>
        <v>10</v>
      </c>
      <c r="AM34" s="56">
        <f t="shared" si="1"/>
        <v>0</v>
      </c>
      <c r="AN34" s="56">
        <f t="shared" si="3"/>
        <v>10</v>
      </c>
      <c r="AO34" s="59">
        <f t="shared" si="3"/>
        <v>10</v>
      </c>
    </row>
    <row r="35" spans="1:41">
      <c r="A35" s="57" t="s">
        <v>37</v>
      </c>
      <c r="B35" s="16">
        <v>100</v>
      </c>
      <c r="C35" s="16">
        <v>78.900000000000006</v>
      </c>
      <c r="D35" s="16">
        <v>100</v>
      </c>
      <c r="E35" s="17">
        <v>87.3</v>
      </c>
      <c r="F35" s="54"/>
      <c r="G35" s="16">
        <v>94.48549534756431</v>
      </c>
      <c r="H35" s="16">
        <v>94.167150319210663</v>
      </c>
      <c r="I35" s="16">
        <v>100</v>
      </c>
      <c r="J35" s="17">
        <v>95.736783499331779</v>
      </c>
      <c r="K35" s="54"/>
      <c r="L35" s="16">
        <v>90.8</v>
      </c>
      <c r="M35" s="16">
        <v>100</v>
      </c>
      <c r="N35" s="16">
        <v>100</v>
      </c>
      <c r="O35" s="17">
        <v>97.2</v>
      </c>
      <c r="P35" s="54"/>
      <c r="Q35" s="16">
        <v>90.387768438655158</v>
      </c>
      <c r="R35" s="16">
        <v>93.884388544213778</v>
      </c>
      <c r="S35" s="16">
        <v>100</v>
      </c>
      <c r="T35" s="17">
        <v>94.189474371214814</v>
      </c>
      <c r="V35" s="16">
        <v>92.387768438655158</v>
      </c>
      <c r="W35" s="16">
        <v>95.384388544213778</v>
      </c>
      <c r="X35" s="16">
        <v>98.333333333333329</v>
      </c>
      <c r="Y35" s="17">
        <v>95.07280770454814</v>
      </c>
      <c r="AA35" s="16">
        <v>89.958638413694587</v>
      </c>
      <c r="AB35" s="16">
        <v>94.92</v>
      </c>
      <c r="AC35" s="16">
        <v>80</v>
      </c>
      <c r="AD35" s="17">
        <v>89.453523444793106</v>
      </c>
      <c r="AF35" s="16">
        <v>90.225699907024975</v>
      </c>
      <c r="AG35" s="16">
        <v>93.64</v>
      </c>
      <c r="AH35" s="16">
        <v>100</v>
      </c>
      <c r="AI35" s="17">
        <v>94.034994967458744</v>
      </c>
      <c r="AK35" s="58" t="s">
        <v>37</v>
      </c>
      <c r="AL35" s="56">
        <f t="shared" si="2"/>
        <v>10</v>
      </c>
      <c r="AM35" s="56">
        <f t="shared" si="1"/>
        <v>0</v>
      </c>
      <c r="AN35" s="56">
        <f t="shared" si="3"/>
        <v>10</v>
      </c>
      <c r="AO35" s="59">
        <f t="shared" si="3"/>
        <v>10</v>
      </c>
    </row>
    <row r="36" spans="1:41">
      <c r="A36" s="57" t="s">
        <v>38</v>
      </c>
      <c r="B36" s="16">
        <v>100</v>
      </c>
      <c r="C36" s="16">
        <v>84.6</v>
      </c>
      <c r="D36" s="16">
        <v>100</v>
      </c>
      <c r="E36" s="17">
        <v>90.8</v>
      </c>
      <c r="F36" s="54"/>
      <c r="G36" s="16">
        <v>90.996168582375475</v>
      </c>
      <c r="H36" s="16">
        <v>94.082376882376877</v>
      </c>
      <c r="I36" s="16">
        <v>100</v>
      </c>
      <c r="J36" s="17">
        <v>94.481609756782177</v>
      </c>
      <c r="K36" s="54"/>
      <c r="L36" s="16">
        <v>85.9</v>
      </c>
      <c r="M36" s="16">
        <v>100</v>
      </c>
      <c r="N36" s="16">
        <v>100</v>
      </c>
      <c r="O36" s="17">
        <v>95.8</v>
      </c>
      <c r="P36" s="54"/>
      <c r="Q36" s="16">
        <v>98.594446135477085</v>
      </c>
      <c r="R36" s="16">
        <v>96.565231957795689</v>
      </c>
      <c r="S36" s="16">
        <v>100</v>
      </c>
      <c r="T36" s="17">
        <v>98.134148930535261</v>
      </c>
      <c r="V36" s="16">
        <v>99.7</v>
      </c>
      <c r="W36" s="16">
        <v>98.065231957795689</v>
      </c>
      <c r="X36" s="16">
        <v>100</v>
      </c>
      <c r="Y36" s="17">
        <v>99.121092783118272</v>
      </c>
      <c r="AA36" s="16">
        <v>99.595989666825034</v>
      </c>
      <c r="AB36" s="16">
        <v>91.69</v>
      </c>
      <c r="AC36" s="16">
        <v>100</v>
      </c>
      <c r="AD36" s="17">
        <v>96.534596383388759</v>
      </c>
      <c r="AF36" s="16">
        <v>98.773166660623929</v>
      </c>
      <c r="AG36" s="16">
        <v>94.06</v>
      </c>
      <c r="AH36" s="16">
        <v>100</v>
      </c>
      <c r="AI36" s="17">
        <v>97.194608331218376</v>
      </c>
      <c r="AK36" s="58" t="s">
        <v>38</v>
      </c>
      <c r="AL36" s="56">
        <f t="shared" si="2"/>
        <v>0</v>
      </c>
      <c r="AM36" s="56">
        <f t="shared" si="1"/>
        <v>0</v>
      </c>
      <c r="AN36" s="56">
        <f t="shared" si="3"/>
        <v>2</v>
      </c>
      <c r="AO36" s="59">
        <f t="shared" si="3"/>
        <v>10</v>
      </c>
    </row>
    <row r="37" spans="1:41">
      <c r="A37" s="57" t="s">
        <v>39</v>
      </c>
      <c r="B37" s="16">
        <v>100</v>
      </c>
      <c r="C37" s="16">
        <v>78.5</v>
      </c>
      <c r="D37" s="16">
        <v>90</v>
      </c>
      <c r="E37" s="17">
        <v>85.1</v>
      </c>
      <c r="F37" s="54"/>
      <c r="G37" s="16">
        <v>80.722495894909684</v>
      </c>
      <c r="H37" s="16">
        <v>91.966731692991829</v>
      </c>
      <c r="I37" s="16">
        <v>100</v>
      </c>
      <c r="J37" s="17">
        <v>90.039566240415127</v>
      </c>
      <c r="K37" s="54"/>
      <c r="L37" s="16">
        <v>90</v>
      </c>
      <c r="M37" s="16">
        <v>100</v>
      </c>
      <c r="N37" s="16">
        <v>100</v>
      </c>
      <c r="O37" s="17">
        <v>97</v>
      </c>
      <c r="P37" s="54"/>
      <c r="Q37" s="16">
        <v>84.62296588173767</v>
      </c>
      <c r="R37" s="16">
        <v>91.138139323805376</v>
      </c>
      <c r="S37" s="16">
        <v>0</v>
      </c>
      <c r="T37" s="17">
        <v>66.073293788130329</v>
      </c>
      <c r="V37" s="16">
        <v>86.62296588173767</v>
      </c>
      <c r="W37" s="16">
        <v>92.638139323805376</v>
      </c>
      <c r="X37" s="16">
        <v>100</v>
      </c>
      <c r="Y37" s="17">
        <v>92.373293788130326</v>
      </c>
      <c r="AA37" s="16">
        <v>96.077705910175794</v>
      </c>
      <c r="AB37" s="16">
        <v>92.55</v>
      </c>
      <c r="AC37" s="16">
        <v>80</v>
      </c>
      <c r="AD37" s="17">
        <v>90.647197068561525</v>
      </c>
      <c r="AF37" s="16">
        <v>95.684502372250478</v>
      </c>
      <c r="AG37" s="16">
        <v>93.81</v>
      </c>
      <c r="AH37" s="16">
        <v>25</v>
      </c>
      <c r="AI37" s="17">
        <v>77.263575830287664</v>
      </c>
      <c r="AK37" s="58" t="s">
        <v>39</v>
      </c>
      <c r="AL37" s="56">
        <f t="shared" si="2"/>
        <v>0</v>
      </c>
      <c r="AM37" s="56">
        <f t="shared" si="1"/>
        <v>10</v>
      </c>
      <c r="AN37" s="56">
        <f t="shared" si="3"/>
        <v>0</v>
      </c>
      <c r="AO37" s="59">
        <f t="shared" si="3"/>
        <v>0</v>
      </c>
    </row>
    <row r="38" spans="1:41" ht="14.25" thickBot="1">
      <c r="A38" s="61" t="s">
        <v>40</v>
      </c>
      <c r="B38" s="23">
        <v>100</v>
      </c>
      <c r="C38" s="23">
        <v>81</v>
      </c>
      <c r="D38" s="23">
        <v>100</v>
      </c>
      <c r="E38" s="24">
        <v>88.6</v>
      </c>
      <c r="F38" s="54"/>
      <c r="G38" s="23">
        <v>82.61266192300674</v>
      </c>
      <c r="H38" s="23">
        <v>90.958824985559858</v>
      </c>
      <c r="I38" s="23">
        <v>100</v>
      </c>
      <c r="J38" s="24">
        <v>90.297961667276297</v>
      </c>
      <c r="K38" s="54"/>
      <c r="L38" s="16">
        <v>87</v>
      </c>
      <c r="M38" s="23">
        <v>99.8</v>
      </c>
      <c r="N38" s="23">
        <v>100</v>
      </c>
      <c r="O38" s="24">
        <v>96</v>
      </c>
      <c r="P38" s="54"/>
      <c r="Q38" s="16">
        <v>92.795909515253996</v>
      </c>
      <c r="R38" s="23">
        <v>94.843211750400854</v>
      </c>
      <c r="S38" s="23">
        <v>100</v>
      </c>
      <c r="T38" s="24">
        <v>95.415853030499235</v>
      </c>
      <c r="V38" s="16">
        <v>94.795909515253996</v>
      </c>
      <c r="W38" s="23">
        <v>96.343211750400854</v>
      </c>
      <c r="X38" s="23">
        <v>100</v>
      </c>
      <c r="Y38" s="24">
        <v>96.715853030499233</v>
      </c>
      <c r="AA38" s="16">
        <v>93.703394405641603</v>
      </c>
      <c r="AB38" s="23">
        <v>80.38</v>
      </c>
      <c r="AC38" s="23">
        <v>80</v>
      </c>
      <c r="AD38" s="24">
        <v>84.948188041974561</v>
      </c>
      <c r="AF38" s="16">
        <v>94.353000003749059</v>
      </c>
      <c r="AG38" s="23">
        <v>94.26</v>
      </c>
      <c r="AH38" s="23">
        <v>100</v>
      </c>
      <c r="AI38" s="24">
        <v>95.727550001312167</v>
      </c>
      <c r="AK38" s="62" t="s">
        <v>40</v>
      </c>
      <c r="AL38" s="63">
        <f t="shared" si="2"/>
        <v>10</v>
      </c>
      <c r="AM38" s="63">
        <f t="shared" si="1"/>
        <v>0</v>
      </c>
      <c r="AN38" s="63">
        <f t="shared" si="3"/>
        <v>10</v>
      </c>
      <c r="AO38" s="64">
        <f t="shared" si="3"/>
        <v>10</v>
      </c>
    </row>
    <row r="39" spans="1:41" ht="16.5" thickBot="1">
      <c r="A39" s="25" t="s">
        <v>41</v>
      </c>
      <c r="B39" s="26">
        <f>SUM(B40:B44)/6</f>
        <v>83.333333333333329</v>
      </c>
      <c r="C39" s="26">
        <f t="shared" ref="C39:E39" si="4">SUM(C40:C44)/6</f>
        <v>70.916666666666671</v>
      </c>
      <c r="D39" s="26">
        <f t="shared" si="4"/>
        <v>81.666666666666671</v>
      </c>
      <c r="E39" s="27">
        <f t="shared" si="4"/>
        <v>79.816666666666677</v>
      </c>
      <c r="F39" s="54"/>
      <c r="G39" s="26">
        <v>94.52</v>
      </c>
      <c r="H39" s="26">
        <f>[1]Consistencia!L42</f>
        <v>90.709499870324876</v>
      </c>
      <c r="I39" s="26">
        <f>[1]Oportunidad!E42</f>
        <v>70.833333333333343</v>
      </c>
      <c r="J39" s="27">
        <f t="shared" ref="J39:J71" si="5">(G39*0.35)+(H39*0.4)+(I39*0.25)</f>
        <v>87.074133281463276</v>
      </c>
      <c r="K39" s="54"/>
      <c r="L39" s="26">
        <v>94.5</v>
      </c>
      <c r="M39" s="26">
        <v>99.2</v>
      </c>
      <c r="N39" s="26">
        <v>94.2</v>
      </c>
      <c r="O39" s="27">
        <v>96</v>
      </c>
      <c r="P39" s="54"/>
      <c r="Q39" s="26">
        <v>96.314686376161788</v>
      </c>
      <c r="R39" s="26">
        <v>92.711310774835383</v>
      </c>
      <c r="S39" s="26">
        <v>100</v>
      </c>
      <c r="T39" s="27">
        <v>95.794664541590777</v>
      </c>
      <c r="V39" s="26">
        <v>98.314686376161788</v>
      </c>
      <c r="W39" s="26">
        <v>94.211310774835383</v>
      </c>
      <c r="X39" s="26">
        <v>100</v>
      </c>
      <c r="Y39" s="27">
        <v>97.094664541590788</v>
      </c>
      <c r="AA39" s="26">
        <v>98.314686376161788</v>
      </c>
      <c r="AB39" s="26">
        <v>94.747747747747738</v>
      </c>
      <c r="AC39" s="26">
        <v>100</v>
      </c>
      <c r="AD39" s="27">
        <v>97.30923933075573</v>
      </c>
      <c r="AF39" s="26">
        <v>98.314686376161788</v>
      </c>
      <c r="AG39" s="26">
        <v>91.75075075075074</v>
      </c>
      <c r="AH39" s="26">
        <v>62.5</v>
      </c>
      <c r="AI39" s="27">
        <v>86.735440531956925</v>
      </c>
      <c r="AK39" s="65" t="s">
        <v>41</v>
      </c>
      <c r="AL39" s="66">
        <f>IF(AA39&lt;AF39,10,IF(AA39&gt;AF39,0,IF(AA39=AF39,2,0)))</f>
        <v>2</v>
      </c>
      <c r="AM39" s="66">
        <f>IF(AB39&lt;AG39,10,IF(AB39&gt;AG39,0,IF(AB39=AG39,2,0)))</f>
        <v>0</v>
      </c>
      <c r="AN39" s="66">
        <f>IF(AC39&lt;AH39,10,IF(AC39&gt;AH39,0,IF(AC39=AH39,2,0)))</f>
        <v>0</v>
      </c>
      <c r="AO39" s="66">
        <f>IF(AD39&lt;AI39,10,IF(AD39&gt;AI39,0,IF(AD39=AI39,2,0)))</f>
        <v>0</v>
      </c>
    </row>
    <row r="40" spans="1:41" ht="27">
      <c r="A40" s="29" t="s">
        <v>42</v>
      </c>
      <c r="B40" s="30">
        <v>100</v>
      </c>
      <c r="C40" s="30">
        <v>85</v>
      </c>
      <c r="D40" s="30">
        <v>100</v>
      </c>
      <c r="E40" s="31">
        <v>96.3</v>
      </c>
      <c r="F40" s="54"/>
      <c r="G40" s="30">
        <v>99.671592775041049</v>
      </c>
      <c r="H40" s="30">
        <v>99.901477832512313</v>
      </c>
      <c r="I40" s="30">
        <v>100</v>
      </c>
      <c r="J40" s="31">
        <f t="shared" si="5"/>
        <v>99.845648604269286</v>
      </c>
      <c r="K40" s="54"/>
      <c r="L40" s="30">
        <v>99.7</v>
      </c>
      <c r="M40" s="30">
        <v>98.5</v>
      </c>
      <c r="N40" s="30">
        <v>100</v>
      </c>
      <c r="O40" s="31">
        <v>99.4</v>
      </c>
      <c r="P40" s="54"/>
      <c r="Q40" s="30">
        <v>98.54280510018215</v>
      </c>
      <c r="R40" s="30">
        <v>93.989071038251396</v>
      </c>
      <c r="S40" s="30">
        <v>100</v>
      </c>
      <c r="T40" s="31">
        <v>97.0856102003643</v>
      </c>
      <c r="V40" s="30">
        <v>99.5</v>
      </c>
      <c r="W40" s="30">
        <v>95.489071038251396</v>
      </c>
      <c r="X40" s="30">
        <v>100</v>
      </c>
      <c r="Y40" s="31">
        <v>98.020628415300564</v>
      </c>
      <c r="AA40" s="30">
        <v>99.099099099099092</v>
      </c>
      <c r="AB40" s="30">
        <v>94.621621621621614</v>
      </c>
      <c r="AC40" s="30">
        <v>100</v>
      </c>
      <c r="AD40" s="31">
        <v>97.533333333333331</v>
      </c>
      <c r="AF40" s="30">
        <v>99.099099099099092</v>
      </c>
      <c r="AG40" s="30">
        <v>91.308845208845213</v>
      </c>
      <c r="AH40" s="30">
        <v>100</v>
      </c>
      <c r="AI40" s="31">
        <v>96.208222768222768</v>
      </c>
      <c r="AK40" s="67" t="s">
        <v>42</v>
      </c>
      <c r="AL40" s="68">
        <f t="shared" ref="AL40:AO71" si="6">IF(AA40&lt;AF40,10,IF(AA40&gt;AF40,0,IF(AA40=AF40,2,0)))</f>
        <v>2</v>
      </c>
      <c r="AM40" s="56">
        <f t="shared" si="6"/>
        <v>0</v>
      </c>
      <c r="AN40" s="56">
        <f t="shared" si="6"/>
        <v>2</v>
      </c>
      <c r="AO40" s="56">
        <f t="shared" si="6"/>
        <v>0</v>
      </c>
    </row>
    <row r="41" spans="1:41" ht="27">
      <c r="A41" s="32" t="s">
        <v>43</v>
      </c>
      <c r="B41" s="16">
        <v>100</v>
      </c>
      <c r="C41" s="16">
        <v>85</v>
      </c>
      <c r="D41" s="16">
        <v>100</v>
      </c>
      <c r="E41" s="17">
        <v>96.3</v>
      </c>
      <c r="F41" s="54"/>
      <c r="G41" s="16">
        <v>100</v>
      </c>
      <c r="H41" s="16">
        <v>100</v>
      </c>
      <c r="I41" s="16">
        <v>100</v>
      </c>
      <c r="J41" s="17">
        <f t="shared" si="5"/>
        <v>100</v>
      </c>
      <c r="K41" s="54"/>
      <c r="L41" s="16">
        <v>100</v>
      </c>
      <c r="M41" s="16">
        <v>99</v>
      </c>
      <c r="N41" s="16">
        <v>100</v>
      </c>
      <c r="O41" s="17">
        <v>99.7</v>
      </c>
      <c r="P41" s="54"/>
      <c r="Q41" s="16">
        <v>98.907103825136616</v>
      </c>
      <c r="R41" s="16">
        <v>94.289617486338798</v>
      </c>
      <c r="S41" s="16">
        <v>100</v>
      </c>
      <c r="T41" s="17">
        <v>97.333333333333329</v>
      </c>
      <c r="V41" s="16">
        <v>99.2</v>
      </c>
      <c r="W41" s="16">
        <v>95.789617486338798</v>
      </c>
      <c r="X41" s="16">
        <v>100</v>
      </c>
      <c r="Y41" s="17">
        <v>98.035846994535518</v>
      </c>
      <c r="AA41" s="16">
        <v>99.099099099099092</v>
      </c>
      <c r="AB41" s="16">
        <v>94.810810810810807</v>
      </c>
      <c r="AC41" s="16">
        <v>100</v>
      </c>
      <c r="AD41" s="17">
        <v>97.609009009009014</v>
      </c>
      <c r="AF41" s="16">
        <v>99.099099099099092</v>
      </c>
      <c r="AG41" s="16">
        <v>90.548648648648637</v>
      </c>
      <c r="AH41" s="16">
        <v>100</v>
      </c>
      <c r="AI41" s="17">
        <v>95.904144144144141</v>
      </c>
      <c r="AK41" s="69" t="s">
        <v>43</v>
      </c>
      <c r="AL41" s="56">
        <f t="shared" si="6"/>
        <v>2</v>
      </c>
      <c r="AM41" s="56">
        <f t="shared" si="6"/>
        <v>0</v>
      </c>
      <c r="AN41" s="56">
        <f t="shared" si="6"/>
        <v>2</v>
      </c>
      <c r="AO41" s="56">
        <f t="shared" si="6"/>
        <v>0</v>
      </c>
    </row>
    <row r="42" spans="1:41" ht="27">
      <c r="A42" s="32" t="s">
        <v>44</v>
      </c>
      <c r="B42" s="16">
        <v>100</v>
      </c>
      <c r="C42" s="16">
        <v>85</v>
      </c>
      <c r="D42" s="16">
        <v>95</v>
      </c>
      <c r="E42" s="17">
        <v>95</v>
      </c>
      <c r="F42" s="54"/>
      <c r="G42" s="16">
        <v>97.372742200328418</v>
      </c>
      <c r="H42" s="16">
        <v>99.21182266009852</v>
      </c>
      <c r="I42" s="16">
        <v>50</v>
      </c>
      <c r="J42" s="17">
        <f t="shared" si="5"/>
        <v>86.265188834154344</v>
      </c>
      <c r="K42" s="54"/>
      <c r="L42" s="16">
        <v>97.6</v>
      </c>
      <c r="M42" s="16">
        <v>99.5</v>
      </c>
      <c r="N42" s="16">
        <v>100</v>
      </c>
      <c r="O42" s="17">
        <v>99.1</v>
      </c>
      <c r="P42" s="54"/>
      <c r="Q42" s="16">
        <v>95.264116575591984</v>
      </c>
      <c r="R42" s="16">
        <v>93.387978142076506</v>
      </c>
      <c r="S42" s="16">
        <v>100</v>
      </c>
      <c r="T42" s="17">
        <v>95.697632058287795</v>
      </c>
      <c r="V42" s="16">
        <v>97.264116575591984</v>
      </c>
      <c r="W42" s="16">
        <v>94.887978142076506</v>
      </c>
      <c r="X42" s="16">
        <v>100</v>
      </c>
      <c r="Y42" s="17">
        <v>96.997632058287792</v>
      </c>
      <c r="Z42" s="52" t="s">
        <v>95</v>
      </c>
      <c r="AA42" s="16">
        <v>98.198198198198199</v>
      </c>
      <c r="AB42" s="16">
        <v>94.432432432432421</v>
      </c>
      <c r="AC42" s="16">
        <v>100</v>
      </c>
      <c r="AD42" s="17">
        <v>97.142342342342346</v>
      </c>
      <c r="AF42" s="16">
        <v>98.56</v>
      </c>
      <c r="AG42" s="16">
        <v>85.420080043480397</v>
      </c>
      <c r="AH42" s="16">
        <v>25</v>
      </c>
      <c r="AI42" s="17">
        <v>74.914032017392145</v>
      </c>
      <c r="AK42" s="69" t="s">
        <v>44</v>
      </c>
      <c r="AL42" s="56">
        <f t="shared" si="6"/>
        <v>10</v>
      </c>
      <c r="AM42" s="56">
        <f t="shared" si="6"/>
        <v>0</v>
      </c>
      <c r="AN42" s="56">
        <f t="shared" si="6"/>
        <v>0</v>
      </c>
      <c r="AO42" s="56">
        <f t="shared" si="6"/>
        <v>0</v>
      </c>
    </row>
    <row r="43" spans="1:41" ht="40.5">
      <c r="A43" s="32" t="s">
        <v>45</v>
      </c>
      <c r="B43" s="16">
        <v>100</v>
      </c>
      <c r="C43" s="16">
        <v>85.5</v>
      </c>
      <c r="D43" s="16">
        <v>95</v>
      </c>
      <c r="E43" s="17">
        <v>95</v>
      </c>
      <c r="F43" s="54"/>
      <c r="G43" s="16">
        <v>94.377510040160644</v>
      </c>
      <c r="H43" s="16">
        <v>98.313253012048193</v>
      </c>
      <c r="I43" s="16">
        <v>50</v>
      </c>
      <c r="J43" s="17">
        <f t="shared" si="5"/>
        <v>84.857429718875508</v>
      </c>
      <c r="K43" s="54"/>
      <c r="L43" s="16">
        <v>69.8</v>
      </c>
      <c r="M43" s="16">
        <v>100</v>
      </c>
      <c r="N43" s="16">
        <v>66.7</v>
      </c>
      <c r="O43" s="17">
        <v>79.3</v>
      </c>
      <c r="P43" s="54"/>
      <c r="Q43" s="16">
        <v>95.192307692307693</v>
      </c>
      <c r="R43" s="16">
        <v>89.519230769230802</v>
      </c>
      <c r="S43" s="16">
        <v>100</v>
      </c>
      <c r="T43" s="17">
        <v>94.125000000000014</v>
      </c>
      <c r="V43" s="16">
        <v>97.192307692307693</v>
      </c>
      <c r="W43" s="16">
        <v>91.019230769230802</v>
      </c>
      <c r="X43" s="16">
        <v>100</v>
      </c>
      <c r="Y43" s="17">
        <v>95.425000000000011</v>
      </c>
      <c r="AA43" s="16">
        <v>96.666666666666671</v>
      </c>
      <c r="AB43" s="16">
        <v>95</v>
      </c>
      <c r="AC43" s="16">
        <v>100</v>
      </c>
      <c r="AD43" s="17">
        <v>96.833333333333343</v>
      </c>
      <c r="AF43" s="16">
        <v>96.666666666666671</v>
      </c>
      <c r="AG43" s="16">
        <v>90.948275862068954</v>
      </c>
      <c r="AH43" s="16">
        <v>25</v>
      </c>
      <c r="AI43" s="17">
        <v>76.462643678160916</v>
      </c>
      <c r="AK43" s="69" t="s">
        <v>45</v>
      </c>
      <c r="AL43" s="56">
        <f t="shared" si="6"/>
        <v>2</v>
      </c>
      <c r="AM43" s="56">
        <f t="shared" si="6"/>
        <v>0</v>
      </c>
      <c r="AN43" s="56">
        <f t="shared" si="6"/>
        <v>0</v>
      </c>
      <c r="AO43" s="56">
        <f t="shared" si="6"/>
        <v>0</v>
      </c>
    </row>
    <row r="44" spans="1:41" ht="27">
      <c r="A44" s="32" t="s">
        <v>46</v>
      </c>
      <c r="B44" s="16">
        <v>100</v>
      </c>
      <c r="C44" s="16">
        <v>85</v>
      </c>
      <c r="D44" s="16">
        <v>100</v>
      </c>
      <c r="E44" s="17">
        <v>96.3</v>
      </c>
      <c r="F44" s="54"/>
      <c r="G44" s="16">
        <v>99.671592775041049</v>
      </c>
      <c r="H44" s="16">
        <v>99.901477832512313</v>
      </c>
      <c r="I44" s="16">
        <v>50</v>
      </c>
      <c r="J44" s="17">
        <f t="shared" si="5"/>
        <v>87.345648604269286</v>
      </c>
      <c r="K44" s="54"/>
      <c r="L44" s="16">
        <v>99.7</v>
      </c>
      <c r="M44" s="16">
        <v>100</v>
      </c>
      <c r="N44" s="16">
        <v>100</v>
      </c>
      <c r="O44" s="17">
        <v>99.9</v>
      </c>
      <c r="P44" s="54"/>
      <c r="Q44" s="16">
        <v>92.167577413479052</v>
      </c>
      <c r="R44" s="16">
        <v>91.502732240437197</v>
      </c>
      <c r="S44" s="16">
        <v>100</v>
      </c>
      <c r="T44" s="17">
        <v>93.859744990892551</v>
      </c>
      <c r="V44" s="16">
        <v>94.167577413479052</v>
      </c>
      <c r="W44" s="16">
        <v>93.002732240437197</v>
      </c>
      <c r="X44" s="16">
        <v>100</v>
      </c>
      <c r="Y44" s="17">
        <v>95.159744990892534</v>
      </c>
      <c r="AA44" s="16">
        <v>93.873873873873876</v>
      </c>
      <c r="AB44" s="16">
        <v>95</v>
      </c>
      <c r="AC44" s="16">
        <v>100</v>
      </c>
      <c r="AD44" s="17">
        <v>95.85585585585585</v>
      </c>
      <c r="AF44" s="16">
        <v>94.774774774774798</v>
      </c>
      <c r="AG44" s="16">
        <v>93.04362347138013</v>
      </c>
      <c r="AH44" s="16">
        <v>100</v>
      </c>
      <c r="AI44" s="17">
        <v>95.388620559723222</v>
      </c>
      <c r="AK44" s="69" t="s">
        <v>46</v>
      </c>
      <c r="AL44" s="56">
        <f t="shared" si="6"/>
        <v>10</v>
      </c>
      <c r="AM44" s="56">
        <f t="shared" si="6"/>
        <v>0</v>
      </c>
      <c r="AN44" s="56">
        <f t="shared" si="6"/>
        <v>2</v>
      </c>
      <c r="AO44" s="56">
        <f t="shared" si="6"/>
        <v>0</v>
      </c>
    </row>
    <row r="45" spans="1:41" ht="14.25" thickBot="1">
      <c r="A45" s="33" t="s">
        <v>47</v>
      </c>
      <c r="B45" s="23">
        <v>100</v>
      </c>
      <c r="C45" s="23">
        <v>75</v>
      </c>
      <c r="D45" s="23">
        <v>100</v>
      </c>
      <c r="E45" s="24">
        <v>93.8</v>
      </c>
      <c r="F45" s="54"/>
      <c r="G45" s="23">
        <v>99.671592775041049</v>
      </c>
      <c r="H45" s="23">
        <v>99.901477832512313</v>
      </c>
      <c r="I45" s="23">
        <v>50</v>
      </c>
      <c r="J45" s="24">
        <f t="shared" si="5"/>
        <v>87.345648604269286</v>
      </c>
      <c r="K45" s="54"/>
      <c r="L45" s="23">
        <v>99.7</v>
      </c>
      <c r="M45" s="23">
        <v>98</v>
      </c>
      <c r="N45" s="23">
        <v>98.3</v>
      </c>
      <c r="O45" s="24">
        <v>98.6</v>
      </c>
      <c r="P45" s="54"/>
      <c r="Q45" s="23">
        <v>97.814207650273218</v>
      </c>
      <c r="R45" s="23">
        <v>93.579234972677597</v>
      </c>
      <c r="S45" s="23">
        <v>100</v>
      </c>
      <c r="T45" s="24">
        <v>96.666666666666657</v>
      </c>
      <c r="V45" s="23">
        <v>99.814207650273218</v>
      </c>
      <c r="W45" s="23">
        <v>95.079234972677597</v>
      </c>
      <c r="X45" s="23">
        <v>100</v>
      </c>
      <c r="Y45" s="24">
        <v>97.966666666666669</v>
      </c>
      <c r="AA45" s="23">
        <v>98.378378378378386</v>
      </c>
      <c r="AB45" s="23">
        <v>94.621621621621614</v>
      </c>
      <c r="AC45" s="23">
        <v>100</v>
      </c>
      <c r="AD45" s="24">
        <v>97.281081081081084</v>
      </c>
      <c r="AF45" s="23">
        <v>98.378378378378386</v>
      </c>
      <c r="AG45" s="23">
        <v>92.987525987525984</v>
      </c>
      <c r="AH45" s="23">
        <v>75</v>
      </c>
      <c r="AI45" s="24">
        <v>90.37744282744282</v>
      </c>
      <c r="AK45" s="70" t="s">
        <v>47</v>
      </c>
      <c r="AL45" s="71">
        <f t="shared" si="6"/>
        <v>2</v>
      </c>
      <c r="AM45" s="71">
        <f t="shared" si="6"/>
        <v>0</v>
      </c>
      <c r="AN45" s="71">
        <f t="shared" si="6"/>
        <v>0</v>
      </c>
      <c r="AO45" s="71">
        <f t="shared" si="6"/>
        <v>0</v>
      </c>
    </row>
    <row r="46" spans="1:41" ht="16.5" thickBot="1">
      <c r="A46" s="34" t="s">
        <v>48</v>
      </c>
      <c r="B46" s="26">
        <v>96.96</v>
      </c>
      <c r="C46" s="26">
        <f>SUM(C47:C56)/10</f>
        <v>73</v>
      </c>
      <c r="D46" s="26">
        <f t="shared" ref="D46:E46" si="7">SUM(D47:D56)/10</f>
        <v>93</v>
      </c>
      <c r="E46" s="26">
        <f t="shared" si="7"/>
        <v>88.539999999999992</v>
      </c>
      <c r="F46" s="54"/>
      <c r="G46" s="26">
        <v>96.96</v>
      </c>
      <c r="H46" s="26">
        <f>[1]Consistencia!L49</f>
        <v>89.545133292453386</v>
      </c>
      <c r="I46" s="26">
        <f>[1]Oportunidad!E49</f>
        <v>77.5</v>
      </c>
      <c r="J46" s="27">
        <f t="shared" si="5"/>
        <v>89.129053316981356</v>
      </c>
      <c r="K46" s="54"/>
      <c r="L46" s="26">
        <v>96.5</v>
      </c>
      <c r="M46" s="26">
        <v>98</v>
      </c>
      <c r="N46" s="26">
        <v>89.6</v>
      </c>
      <c r="O46" s="27">
        <v>94.6</v>
      </c>
      <c r="P46" s="54"/>
      <c r="Q46" s="26">
        <v>94.04371584699453</v>
      </c>
      <c r="R46" s="26">
        <v>92.142076502732237</v>
      </c>
      <c r="S46" s="26">
        <v>78.766666666666666</v>
      </c>
      <c r="T46" s="27">
        <v>89.463797814207652</v>
      </c>
      <c r="V46" s="26">
        <v>96.04371584699453</v>
      </c>
      <c r="W46" s="26">
        <v>93.642076502732237</v>
      </c>
      <c r="X46" s="26">
        <v>73.599999999999994</v>
      </c>
      <c r="Y46" s="27">
        <v>89.472131147540978</v>
      </c>
      <c r="AA46" s="26">
        <v>96.04371584699453</v>
      </c>
      <c r="AB46" s="26">
        <v>94.281081081081055</v>
      </c>
      <c r="AC46" s="26">
        <v>70.400000000000006</v>
      </c>
      <c r="AD46" s="27">
        <v>88.927732978880499</v>
      </c>
      <c r="AF46" s="26">
        <v>96.04371584699453</v>
      </c>
      <c r="AG46" s="26">
        <v>90.181081081081089</v>
      </c>
      <c r="AH46" s="26">
        <v>77.5</v>
      </c>
      <c r="AI46" s="27">
        <v>89.062732978880518</v>
      </c>
      <c r="AK46" s="72" t="s">
        <v>48</v>
      </c>
      <c r="AL46" s="66">
        <f t="shared" si="6"/>
        <v>2</v>
      </c>
      <c r="AM46" s="66">
        <f t="shared" si="6"/>
        <v>0</v>
      </c>
      <c r="AN46" s="66">
        <f t="shared" si="6"/>
        <v>10</v>
      </c>
      <c r="AO46" s="66">
        <f t="shared" si="6"/>
        <v>10</v>
      </c>
    </row>
    <row r="47" spans="1:41" ht="27">
      <c r="A47" s="29" t="s">
        <v>49</v>
      </c>
      <c r="B47" s="30">
        <v>80</v>
      </c>
      <c r="C47" s="30">
        <v>75</v>
      </c>
      <c r="D47" s="30">
        <v>80</v>
      </c>
      <c r="E47" s="31">
        <v>78.8</v>
      </c>
      <c r="F47" s="54"/>
      <c r="G47" s="30">
        <v>94.909688013136289</v>
      </c>
      <c r="H47" s="30">
        <v>98.472906403940883</v>
      </c>
      <c r="I47" s="30">
        <v>100</v>
      </c>
      <c r="J47" s="31">
        <f t="shared" si="5"/>
        <v>97.607553366174045</v>
      </c>
      <c r="K47" s="54"/>
      <c r="L47" s="30">
        <v>94.9</v>
      </c>
      <c r="M47" s="30">
        <v>97.5</v>
      </c>
      <c r="N47" s="30">
        <v>100</v>
      </c>
      <c r="O47" s="31">
        <v>97.6</v>
      </c>
      <c r="P47" s="54"/>
      <c r="Q47" s="30">
        <v>92.349726775956285</v>
      </c>
      <c r="R47" s="30">
        <v>90.601092896174904</v>
      </c>
      <c r="S47" s="30">
        <v>0</v>
      </c>
      <c r="T47" s="31">
        <v>68.562841530054669</v>
      </c>
      <c r="V47" s="30">
        <v>94.349726775956285</v>
      </c>
      <c r="W47" s="30">
        <v>92.101092896174904</v>
      </c>
      <c r="X47" s="30">
        <v>0</v>
      </c>
      <c r="Y47" s="31">
        <v>69.862841530054652</v>
      </c>
      <c r="AA47" s="30">
        <v>95.315315315315317</v>
      </c>
      <c r="AB47" s="30">
        <v>94.432432432432421</v>
      </c>
      <c r="AC47" s="30">
        <v>0</v>
      </c>
      <c r="AD47" s="31">
        <v>71.133333333333326</v>
      </c>
      <c r="AF47" s="30">
        <v>95.315315315315317</v>
      </c>
      <c r="AG47" s="30">
        <v>85.841056557502682</v>
      </c>
      <c r="AH47" s="30">
        <v>25</v>
      </c>
      <c r="AI47" s="31">
        <v>73.94678298336143</v>
      </c>
      <c r="AK47" s="67" t="s">
        <v>49</v>
      </c>
      <c r="AL47" s="68">
        <f t="shared" si="6"/>
        <v>2</v>
      </c>
      <c r="AM47" s="68">
        <f t="shared" si="6"/>
        <v>0</v>
      </c>
      <c r="AN47" s="68">
        <f t="shared" si="6"/>
        <v>10</v>
      </c>
      <c r="AO47" s="68">
        <f t="shared" si="6"/>
        <v>10</v>
      </c>
    </row>
    <row r="48" spans="1:41" ht="27">
      <c r="A48" s="32" t="s">
        <v>50</v>
      </c>
      <c r="B48" s="16">
        <v>80</v>
      </c>
      <c r="C48" s="16">
        <v>75</v>
      </c>
      <c r="D48" s="16">
        <v>80</v>
      </c>
      <c r="E48" s="17">
        <v>78.8</v>
      </c>
      <c r="F48" s="54"/>
      <c r="G48" s="16">
        <v>100</v>
      </c>
      <c r="H48" s="16">
        <v>100</v>
      </c>
      <c r="I48" s="16">
        <v>100</v>
      </c>
      <c r="J48" s="17">
        <f t="shared" si="5"/>
        <v>100</v>
      </c>
      <c r="K48" s="54"/>
      <c r="L48" s="16">
        <v>100</v>
      </c>
      <c r="M48" s="16">
        <v>95.6</v>
      </c>
      <c r="N48" s="16">
        <v>100</v>
      </c>
      <c r="O48" s="17">
        <v>98.4</v>
      </c>
      <c r="P48" s="54"/>
      <c r="Q48" s="16">
        <v>94.1712204007286</v>
      </c>
      <c r="R48" s="16">
        <v>91.721311475409806</v>
      </c>
      <c r="S48" s="16">
        <v>92</v>
      </c>
      <c r="T48" s="17">
        <v>92.648451730418941</v>
      </c>
      <c r="V48" s="16">
        <v>96.1712204007286</v>
      </c>
      <c r="W48" s="16">
        <v>93.221311475409806</v>
      </c>
      <c r="X48" s="16">
        <v>100</v>
      </c>
      <c r="Y48" s="17">
        <v>95.948451730418924</v>
      </c>
      <c r="AA48" s="16">
        <v>95.315315315315317</v>
      </c>
      <c r="AB48" s="16">
        <v>94.621621621621614</v>
      </c>
      <c r="AC48" s="16">
        <v>100</v>
      </c>
      <c r="AD48" s="17">
        <v>96.209009009009009</v>
      </c>
      <c r="AF48" s="16">
        <v>95.315315315315317</v>
      </c>
      <c r="AG48" s="16">
        <v>89.717825576048625</v>
      </c>
      <c r="AH48" s="16">
        <v>100</v>
      </c>
      <c r="AI48" s="17">
        <v>94.247490590779819</v>
      </c>
      <c r="AK48" s="69" t="s">
        <v>50</v>
      </c>
      <c r="AL48" s="56">
        <f t="shared" si="6"/>
        <v>2</v>
      </c>
      <c r="AM48" s="56">
        <f t="shared" si="6"/>
        <v>0</v>
      </c>
      <c r="AN48" s="56">
        <f t="shared" si="6"/>
        <v>2</v>
      </c>
      <c r="AO48" s="56">
        <f t="shared" si="6"/>
        <v>0</v>
      </c>
    </row>
    <row r="49" spans="1:41" ht="27">
      <c r="A49" s="32" t="s">
        <v>51</v>
      </c>
      <c r="B49" s="16">
        <v>100</v>
      </c>
      <c r="C49" s="16">
        <v>75</v>
      </c>
      <c r="D49" s="16">
        <v>100</v>
      </c>
      <c r="E49" s="17">
        <v>93.8</v>
      </c>
      <c r="F49" s="54"/>
      <c r="G49" s="16">
        <v>99.178981937602629</v>
      </c>
      <c r="H49" s="16">
        <v>99.753694581280783</v>
      </c>
      <c r="I49" s="16">
        <v>100</v>
      </c>
      <c r="J49" s="17">
        <f t="shared" si="5"/>
        <v>99.614121510673229</v>
      </c>
      <c r="K49" s="54"/>
      <c r="L49" s="16">
        <v>99.2</v>
      </c>
      <c r="M49" s="16">
        <v>99</v>
      </c>
      <c r="N49" s="16">
        <v>100</v>
      </c>
      <c r="O49" s="17">
        <v>94.7</v>
      </c>
      <c r="P49" s="54"/>
      <c r="Q49" s="16">
        <v>96.721311475409834</v>
      </c>
      <c r="R49" s="16">
        <v>93.825136612021893</v>
      </c>
      <c r="S49" s="16">
        <v>98.333333333333329</v>
      </c>
      <c r="T49" s="17">
        <v>95.965846994535525</v>
      </c>
      <c r="V49" s="16">
        <v>98.721311475409834</v>
      </c>
      <c r="W49" s="16">
        <v>95.325136612021893</v>
      </c>
      <c r="X49" s="16">
        <v>100</v>
      </c>
      <c r="Y49" s="17">
        <v>97.682513661202194</v>
      </c>
      <c r="AA49" s="16">
        <v>97.297297297297305</v>
      </c>
      <c r="AB49" s="16">
        <v>94.432432432432421</v>
      </c>
      <c r="AC49" s="16">
        <v>100</v>
      </c>
      <c r="AD49" s="17">
        <v>96.827027027027029</v>
      </c>
      <c r="AF49" s="16">
        <v>97.297297297297305</v>
      </c>
      <c r="AG49" s="16">
        <v>89.969219219219212</v>
      </c>
      <c r="AH49" s="16">
        <v>100</v>
      </c>
      <c r="AI49" s="17">
        <v>95.041741741741745</v>
      </c>
      <c r="AK49" s="69" t="s">
        <v>51</v>
      </c>
      <c r="AL49" s="56">
        <f t="shared" si="6"/>
        <v>2</v>
      </c>
      <c r="AM49" s="56">
        <f t="shared" si="6"/>
        <v>0</v>
      </c>
      <c r="AN49" s="56">
        <f t="shared" si="6"/>
        <v>2</v>
      </c>
      <c r="AO49" s="56">
        <f t="shared" si="6"/>
        <v>0</v>
      </c>
    </row>
    <row r="50" spans="1:41" ht="40.5">
      <c r="A50" s="32" t="s">
        <v>52</v>
      </c>
      <c r="B50" s="16">
        <v>100</v>
      </c>
      <c r="C50" s="16">
        <v>85</v>
      </c>
      <c r="D50" s="16">
        <v>90</v>
      </c>
      <c r="E50" s="17">
        <v>93.8</v>
      </c>
      <c r="F50" s="54"/>
      <c r="G50" s="16">
        <v>82.266009852216754</v>
      </c>
      <c r="H50" s="16">
        <v>94.679802955665025</v>
      </c>
      <c r="I50" s="16">
        <v>100</v>
      </c>
      <c r="J50" s="17">
        <f t="shared" si="5"/>
        <v>91.665024630541879</v>
      </c>
      <c r="K50" s="54"/>
      <c r="L50" s="16">
        <v>82.2</v>
      </c>
      <c r="M50" s="16">
        <v>100</v>
      </c>
      <c r="N50" s="16">
        <v>100</v>
      </c>
      <c r="O50" s="17">
        <v>94.7</v>
      </c>
      <c r="P50" s="54"/>
      <c r="Q50" s="16">
        <v>93.442622950819683</v>
      </c>
      <c r="R50" s="16">
        <v>92.650273224043701</v>
      </c>
      <c r="S50" s="16">
        <v>100</v>
      </c>
      <c r="T50" s="17">
        <v>94.765027322404364</v>
      </c>
      <c r="V50" s="16">
        <v>95.442622950819683</v>
      </c>
      <c r="W50" s="16">
        <v>94.150273224043701</v>
      </c>
      <c r="X50" s="16">
        <v>100</v>
      </c>
      <c r="Y50" s="17">
        <v>96.065027322404376</v>
      </c>
      <c r="AA50" s="16">
        <v>95.315315315315317</v>
      </c>
      <c r="AB50" s="16">
        <v>94.432432432432421</v>
      </c>
      <c r="AC50" s="16">
        <v>100</v>
      </c>
      <c r="AD50" s="17">
        <v>96.133333333333326</v>
      </c>
      <c r="AF50" s="16">
        <v>95.315315315315317</v>
      </c>
      <c r="AG50" s="16">
        <v>91.268533183467014</v>
      </c>
      <c r="AH50" s="16">
        <v>100</v>
      </c>
      <c r="AI50" s="17">
        <v>94.867773633747163</v>
      </c>
      <c r="AK50" s="69" t="s">
        <v>52</v>
      </c>
      <c r="AL50" s="56">
        <f t="shared" si="6"/>
        <v>2</v>
      </c>
      <c r="AM50" s="56">
        <f t="shared" si="6"/>
        <v>0</v>
      </c>
      <c r="AN50" s="56">
        <f t="shared" si="6"/>
        <v>2</v>
      </c>
      <c r="AO50" s="56">
        <f t="shared" si="6"/>
        <v>0</v>
      </c>
    </row>
    <row r="51" spans="1:41" ht="27">
      <c r="A51" s="32" t="s">
        <v>53</v>
      </c>
      <c r="B51" s="16">
        <v>100</v>
      </c>
      <c r="C51" s="16">
        <v>85</v>
      </c>
      <c r="D51" s="16">
        <v>100</v>
      </c>
      <c r="E51" s="17">
        <v>96.3</v>
      </c>
      <c r="F51" s="54"/>
      <c r="G51" s="16">
        <v>100</v>
      </c>
      <c r="H51" s="16">
        <v>100</v>
      </c>
      <c r="I51" s="16">
        <v>100</v>
      </c>
      <c r="J51" s="17">
        <f t="shared" si="5"/>
        <v>100</v>
      </c>
      <c r="K51" s="54"/>
      <c r="L51" s="16">
        <v>100</v>
      </c>
      <c r="M51" s="16">
        <v>97.5</v>
      </c>
      <c r="N51" s="16">
        <v>100</v>
      </c>
      <c r="O51" s="17">
        <v>94.7</v>
      </c>
      <c r="P51" s="54"/>
      <c r="Q51" s="16">
        <v>99.271402550091068</v>
      </c>
      <c r="R51" s="16">
        <v>94.016393442622899</v>
      </c>
      <c r="S51" s="16">
        <v>100</v>
      </c>
      <c r="T51" s="17">
        <v>97.351548269581031</v>
      </c>
      <c r="V51" s="16">
        <v>101.27140255009107</v>
      </c>
      <c r="W51" s="16">
        <v>95.516393442622899</v>
      </c>
      <c r="X51" s="16">
        <v>90</v>
      </c>
      <c r="Y51" s="17">
        <v>96.151548269581028</v>
      </c>
      <c r="AA51" s="16">
        <v>99.459459459459467</v>
      </c>
      <c r="AB51" s="16">
        <v>93.486486486486484</v>
      </c>
      <c r="AC51" s="16">
        <v>85</v>
      </c>
      <c r="AD51" s="17">
        <v>93.455405405405401</v>
      </c>
      <c r="AF51" s="16">
        <v>99.459459459459467</v>
      </c>
      <c r="AG51" s="16">
        <v>90.284958871915393</v>
      </c>
      <c r="AH51" s="16">
        <v>100</v>
      </c>
      <c r="AI51" s="17">
        <v>95.924794359576964</v>
      </c>
      <c r="AK51" s="69" t="s">
        <v>53</v>
      </c>
      <c r="AL51" s="56">
        <f t="shared" si="6"/>
        <v>2</v>
      </c>
      <c r="AM51" s="56">
        <f t="shared" si="6"/>
        <v>0</v>
      </c>
      <c r="AN51" s="56">
        <f t="shared" si="6"/>
        <v>10</v>
      </c>
      <c r="AO51" s="56">
        <f t="shared" si="6"/>
        <v>10</v>
      </c>
    </row>
    <row r="52" spans="1:41" ht="40.5">
      <c r="A52" s="32" t="s">
        <v>54</v>
      </c>
      <c r="B52" s="16">
        <v>80</v>
      </c>
      <c r="C52" s="16">
        <v>75</v>
      </c>
      <c r="D52" s="16">
        <v>80</v>
      </c>
      <c r="E52" s="17">
        <v>78.8</v>
      </c>
      <c r="F52" s="54"/>
      <c r="G52" s="16">
        <v>99.835796387520531</v>
      </c>
      <c r="H52" s="16">
        <v>99.950738916256157</v>
      </c>
      <c r="I52" s="16">
        <v>100</v>
      </c>
      <c r="J52" s="17">
        <f t="shared" si="5"/>
        <v>99.922824302134643</v>
      </c>
      <c r="K52" s="54"/>
      <c r="L52" s="16">
        <v>99.8</v>
      </c>
      <c r="M52" s="16">
        <v>93.6</v>
      </c>
      <c r="N52" s="16">
        <v>95.7</v>
      </c>
      <c r="O52" s="17">
        <v>96.2</v>
      </c>
      <c r="P52" s="54"/>
      <c r="Q52" s="16">
        <v>93.624772313296901</v>
      </c>
      <c r="R52" s="16">
        <v>90.792349726775996</v>
      </c>
      <c r="S52" s="16">
        <v>100</v>
      </c>
      <c r="T52" s="17">
        <v>94.085610200364314</v>
      </c>
      <c r="V52" s="16">
        <v>95.624772313296901</v>
      </c>
      <c r="W52" s="16">
        <v>92.292349726775996</v>
      </c>
      <c r="X52" s="16">
        <v>83.333333333333329</v>
      </c>
      <c r="Y52" s="17">
        <v>91.21894353369764</v>
      </c>
      <c r="AA52" s="16">
        <v>95.135135135135144</v>
      </c>
      <c r="AB52" s="16">
        <v>94.621621621621614</v>
      </c>
      <c r="AC52" s="16">
        <v>75</v>
      </c>
      <c r="AD52" s="17">
        <v>89.895945945945954</v>
      </c>
      <c r="AF52" s="16">
        <v>95.135135135135144</v>
      </c>
      <c r="AG52" s="16">
        <v>84.615325552825553</v>
      </c>
      <c r="AH52" s="16">
        <v>100</v>
      </c>
      <c r="AI52" s="17">
        <v>92.143427518427529</v>
      </c>
      <c r="AK52" s="69" t="s">
        <v>54</v>
      </c>
      <c r="AL52" s="56">
        <f t="shared" si="6"/>
        <v>2</v>
      </c>
      <c r="AM52" s="56">
        <f t="shared" si="6"/>
        <v>0</v>
      </c>
      <c r="AN52" s="56">
        <f t="shared" si="6"/>
        <v>10</v>
      </c>
      <c r="AO52" s="56">
        <f t="shared" si="6"/>
        <v>10</v>
      </c>
    </row>
    <row r="53" spans="1:41" ht="54">
      <c r="A53" s="32" t="s">
        <v>55</v>
      </c>
      <c r="B53" s="16">
        <v>100</v>
      </c>
      <c r="C53" s="16">
        <v>85</v>
      </c>
      <c r="D53" s="16">
        <v>100</v>
      </c>
      <c r="E53" s="17">
        <v>96.3</v>
      </c>
      <c r="F53" s="54"/>
      <c r="G53" s="16">
        <v>91.461412151067321</v>
      </c>
      <c r="H53" s="16">
        <v>97.438423645320199</v>
      </c>
      <c r="I53" s="16">
        <v>100</v>
      </c>
      <c r="J53" s="17">
        <f t="shared" si="5"/>
        <v>95.986863711001646</v>
      </c>
      <c r="K53" s="54"/>
      <c r="L53" s="16">
        <v>91.4</v>
      </c>
      <c r="M53" s="16">
        <v>99.5</v>
      </c>
      <c r="N53" s="16">
        <v>100</v>
      </c>
      <c r="O53" s="17">
        <v>97.3</v>
      </c>
      <c r="P53" s="54"/>
      <c r="Q53" s="16">
        <v>94.353369763205833</v>
      </c>
      <c r="R53" s="16">
        <v>93.306010928961797</v>
      </c>
      <c r="S53" s="16">
        <v>95.666666666666671</v>
      </c>
      <c r="T53" s="17">
        <v>94.262750455373421</v>
      </c>
      <c r="V53" s="16">
        <v>96.353369763205833</v>
      </c>
      <c r="W53" s="16">
        <v>94.806010928961797</v>
      </c>
      <c r="X53" s="16">
        <v>81.333333333333329</v>
      </c>
      <c r="Y53" s="17">
        <v>91.97941712204009</v>
      </c>
      <c r="AA53" s="16">
        <v>95.315315315315317</v>
      </c>
      <c r="AB53" s="16">
        <v>95</v>
      </c>
      <c r="AC53" s="16">
        <v>72</v>
      </c>
      <c r="AD53" s="17">
        <v>89.36036036036036</v>
      </c>
      <c r="AF53" s="16">
        <v>95.315315315315317</v>
      </c>
      <c r="AG53" s="16">
        <v>90.493179379757819</v>
      </c>
      <c r="AH53" s="16">
        <v>100</v>
      </c>
      <c r="AI53" s="17">
        <v>94.557632112263491</v>
      </c>
      <c r="AK53" s="69" t="s">
        <v>55</v>
      </c>
      <c r="AL53" s="56">
        <f t="shared" si="6"/>
        <v>2</v>
      </c>
      <c r="AM53" s="56">
        <f t="shared" si="6"/>
        <v>0</v>
      </c>
      <c r="AN53" s="56">
        <f t="shared" si="6"/>
        <v>10</v>
      </c>
      <c r="AO53" s="56">
        <f t="shared" si="6"/>
        <v>10</v>
      </c>
    </row>
    <row r="54" spans="1:41" ht="40.5">
      <c r="A54" s="32" t="s">
        <v>56</v>
      </c>
      <c r="B54" s="16">
        <v>100</v>
      </c>
      <c r="C54" s="16">
        <v>65</v>
      </c>
      <c r="D54" s="16">
        <v>100</v>
      </c>
      <c r="E54" s="17">
        <v>91.3</v>
      </c>
      <c r="F54" s="54"/>
      <c r="G54" s="16">
        <v>99.178981937602629</v>
      </c>
      <c r="H54" s="16">
        <v>99.753694581280783</v>
      </c>
      <c r="I54" s="16">
        <v>100</v>
      </c>
      <c r="J54" s="17">
        <f t="shared" si="5"/>
        <v>99.614121510673229</v>
      </c>
      <c r="K54" s="54"/>
      <c r="L54" s="16">
        <v>99.2</v>
      </c>
      <c r="M54" s="16">
        <v>98</v>
      </c>
      <c r="N54" s="16">
        <v>0</v>
      </c>
      <c r="O54" s="17">
        <v>64.099999999999994</v>
      </c>
      <c r="P54" s="54"/>
      <c r="Q54" s="16">
        <v>91.074681238615668</v>
      </c>
      <c r="R54" s="16">
        <v>91.748633879781394</v>
      </c>
      <c r="S54" s="16">
        <v>1.6666666666666667</v>
      </c>
      <c r="T54" s="17">
        <v>68.992258652094719</v>
      </c>
      <c r="V54" s="16">
        <v>93.074681238615668</v>
      </c>
      <c r="W54" s="16">
        <v>93.248633879781394</v>
      </c>
      <c r="X54" s="16">
        <v>0</v>
      </c>
      <c r="Y54" s="17">
        <v>69.875591985428031</v>
      </c>
      <c r="AA54" s="16">
        <v>91.7117117117117</v>
      </c>
      <c r="AB54" s="16">
        <v>94.054054054054063</v>
      </c>
      <c r="AC54" s="16">
        <v>0</v>
      </c>
      <c r="AD54" s="17">
        <v>69.72072072072072</v>
      </c>
      <c r="AF54" s="16">
        <v>93.51</v>
      </c>
      <c r="AG54" s="16">
        <v>92.662552726136539</v>
      </c>
      <c r="AH54" s="16">
        <v>25</v>
      </c>
      <c r="AI54" s="17">
        <v>76.043521090454618</v>
      </c>
      <c r="AK54" s="69" t="s">
        <v>56</v>
      </c>
      <c r="AL54" s="56">
        <f t="shared" si="6"/>
        <v>10</v>
      </c>
      <c r="AM54" s="56">
        <f t="shared" si="6"/>
        <v>0</v>
      </c>
      <c r="AN54" s="56">
        <f t="shared" si="6"/>
        <v>10</v>
      </c>
      <c r="AO54" s="56">
        <f t="shared" si="6"/>
        <v>10</v>
      </c>
    </row>
    <row r="55" spans="1:41" ht="27">
      <c r="A55" s="35" t="s">
        <v>57</v>
      </c>
      <c r="B55" s="16">
        <v>100</v>
      </c>
      <c r="C55" s="16">
        <v>70</v>
      </c>
      <c r="D55" s="16">
        <v>100</v>
      </c>
      <c r="E55" s="17">
        <v>92.5</v>
      </c>
      <c r="F55" s="54"/>
      <c r="G55" s="16">
        <v>98.193760262725789</v>
      </c>
      <c r="H55" s="16">
        <v>99.458128078817737</v>
      </c>
      <c r="I55" s="16">
        <v>100</v>
      </c>
      <c r="J55" s="17">
        <f t="shared" si="5"/>
        <v>99.151067323481129</v>
      </c>
      <c r="K55" s="54"/>
      <c r="L55" s="16">
        <v>98.2</v>
      </c>
      <c r="M55" s="16">
        <v>99.5</v>
      </c>
      <c r="N55" s="16">
        <v>100</v>
      </c>
      <c r="O55" s="17">
        <v>99.3</v>
      </c>
      <c r="P55" s="54"/>
      <c r="Q55" s="16">
        <v>92.349726775956285</v>
      </c>
      <c r="R55" s="16">
        <v>91.174863387978107</v>
      </c>
      <c r="S55" s="16">
        <v>100</v>
      </c>
      <c r="T55" s="17">
        <v>93.792349726775939</v>
      </c>
      <c r="V55" s="16">
        <v>94.349726775956285</v>
      </c>
      <c r="W55" s="16">
        <v>92.674863387978107</v>
      </c>
      <c r="X55" s="16">
        <v>100</v>
      </c>
      <c r="Y55" s="17">
        <v>95.09234972677595</v>
      </c>
      <c r="AA55" s="16">
        <v>95.315315315315317</v>
      </c>
      <c r="AB55" s="16">
        <v>93.486486486486484</v>
      </c>
      <c r="AC55" s="16">
        <v>100</v>
      </c>
      <c r="AD55" s="17">
        <v>95.754954954954954</v>
      </c>
      <c r="AF55" s="16">
        <v>95.315315315315317</v>
      </c>
      <c r="AG55" s="16">
        <v>89.717825576048625</v>
      </c>
      <c r="AH55" s="16">
        <v>100</v>
      </c>
      <c r="AI55" s="17">
        <v>94.247490590779819</v>
      </c>
      <c r="AK55" s="73" t="s">
        <v>57</v>
      </c>
      <c r="AL55" s="56">
        <f t="shared" si="6"/>
        <v>2</v>
      </c>
      <c r="AM55" s="56">
        <f t="shared" si="6"/>
        <v>0</v>
      </c>
      <c r="AN55" s="56">
        <f t="shared" si="6"/>
        <v>2</v>
      </c>
      <c r="AO55" s="56">
        <f t="shared" si="6"/>
        <v>0</v>
      </c>
    </row>
    <row r="56" spans="1:41" ht="41.25" thickBot="1">
      <c r="A56" s="33" t="s">
        <v>58</v>
      </c>
      <c r="B56" s="23">
        <v>100</v>
      </c>
      <c r="C56" s="23">
        <v>40</v>
      </c>
      <c r="D56" s="23">
        <v>100</v>
      </c>
      <c r="E56" s="24">
        <v>85</v>
      </c>
      <c r="F56" s="54"/>
      <c r="G56" s="23">
        <v>100</v>
      </c>
      <c r="H56" s="23">
        <v>100</v>
      </c>
      <c r="I56" s="23">
        <v>100</v>
      </c>
      <c r="J56" s="24">
        <f t="shared" si="5"/>
        <v>100</v>
      </c>
      <c r="K56" s="54"/>
      <c r="L56" s="23">
        <v>100</v>
      </c>
      <c r="M56" s="23">
        <v>100</v>
      </c>
      <c r="N56" s="23">
        <v>100</v>
      </c>
      <c r="O56" s="24">
        <v>100</v>
      </c>
      <c r="P56" s="54"/>
      <c r="Q56" s="23">
        <v>93.078324225865202</v>
      </c>
      <c r="R56" s="23">
        <v>91.584699453551906</v>
      </c>
      <c r="S56" s="23">
        <v>100</v>
      </c>
      <c r="T56" s="24">
        <v>94.211293260473582</v>
      </c>
      <c r="V56" s="23">
        <v>95.078324225865202</v>
      </c>
      <c r="W56" s="23">
        <v>93.084699453551906</v>
      </c>
      <c r="X56" s="23">
        <v>81.333333333333329</v>
      </c>
      <c r="Y56" s="24">
        <v>90.844626593806908</v>
      </c>
      <c r="AA56" s="23">
        <v>95.315315315315317</v>
      </c>
      <c r="AB56" s="23">
        <v>94.243243243243242</v>
      </c>
      <c r="AC56" s="23">
        <v>72</v>
      </c>
      <c r="AD56" s="24">
        <v>89.057657657657657</v>
      </c>
      <c r="AF56" s="23">
        <v>95.315315315315317</v>
      </c>
      <c r="AG56" s="23">
        <v>90.880856281612409</v>
      </c>
      <c r="AH56" s="23">
        <v>25</v>
      </c>
      <c r="AI56" s="24">
        <v>75.962702873005327</v>
      </c>
      <c r="AK56" s="70" t="s">
        <v>58</v>
      </c>
      <c r="AL56" s="56">
        <f t="shared" si="6"/>
        <v>2</v>
      </c>
      <c r="AM56" s="56">
        <f t="shared" si="6"/>
        <v>0</v>
      </c>
      <c r="AN56" s="56">
        <f t="shared" si="6"/>
        <v>0</v>
      </c>
      <c r="AO56" s="56">
        <f t="shared" si="6"/>
        <v>0</v>
      </c>
    </row>
    <row r="57" spans="1:41" ht="16.5" thickBot="1">
      <c r="A57" s="34" t="s">
        <v>59</v>
      </c>
      <c r="B57" s="26">
        <v>98.37</v>
      </c>
      <c r="C57" s="26">
        <f>SUM(C58:C64)/7</f>
        <v>91.428571428571431</v>
      </c>
      <c r="D57" s="26">
        <f t="shared" ref="D57:E57" si="8">SUM(D58:D64)/7</f>
        <v>100</v>
      </c>
      <c r="E57" s="26">
        <f t="shared" si="8"/>
        <v>96.45714285714287</v>
      </c>
      <c r="F57" s="54"/>
      <c r="G57" s="26">
        <v>98.37</v>
      </c>
      <c r="H57" s="26">
        <f>[1]Consistencia!L60</f>
        <v>90.304693825747904</v>
      </c>
      <c r="I57" s="26">
        <f>[1]Oportunidad!E60</f>
        <v>57.142857142857139</v>
      </c>
      <c r="J57" s="27">
        <f t="shared" si="5"/>
        <v>84.837091816013441</v>
      </c>
      <c r="K57" s="54"/>
      <c r="L57" s="26">
        <v>98.1</v>
      </c>
      <c r="M57" s="26">
        <v>96.9</v>
      </c>
      <c r="N57" s="26">
        <v>71.400000000000006</v>
      </c>
      <c r="O57" s="27">
        <v>88.4</v>
      </c>
      <c r="P57" s="54"/>
      <c r="Q57" s="26">
        <v>96.25292740046838</v>
      </c>
      <c r="R57" s="26">
        <v>92.646370023419209</v>
      </c>
      <c r="S57" s="26">
        <v>100</v>
      </c>
      <c r="T57" s="27">
        <v>95.747072599531606</v>
      </c>
      <c r="V57" s="26">
        <v>98.25292740046838</v>
      </c>
      <c r="W57" s="26">
        <v>94.146370023419209</v>
      </c>
      <c r="X57" s="26">
        <v>100</v>
      </c>
      <c r="Y57" s="27">
        <v>97.047072599531617</v>
      </c>
      <c r="AA57" s="26">
        <v>98.25292740046838</v>
      </c>
      <c r="AB57" s="26">
        <v>94.567567567567565</v>
      </c>
      <c r="AC57" s="26">
        <v>100</v>
      </c>
      <c r="AD57" s="27">
        <v>97.215551617190954</v>
      </c>
      <c r="AF57" s="26">
        <v>98.25292740046838</v>
      </c>
      <c r="AG57" s="26">
        <v>91.250965250965237</v>
      </c>
      <c r="AH57" s="26">
        <v>53.571428571428569</v>
      </c>
      <c r="AI57" s="27">
        <v>84.281767833407173</v>
      </c>
      <c r="AK57" s="74" t="s">
        <v>59</v>
      </c>
      <c r="AL57" s="66">
        <f t="shared" si="6"/>
        <v>2</v>
      </c>
      <c r="AM57" s="66">
        <f t="shared" si="6"/>
        <v>0</v>
      </c>
      <c r="AN57" s="66">
        <f t="shared" si="6"/>
        <v>0</v>
      </c>
      <c r="AO57" s="66">
        <f t="shared" si="6"/>
        <v>0</v>
      </c>
    </row>
    <row r="58" spans="1:41" ht="54">
      <c r="A58" s="29" t="s">
        <v>60</v>
      </c>
      <c r="B58" s="30">
        <v>100</v>
      </c>
      <c r="C58" s="30">
        <v>85</v>
      </c>
      <c r="D58" s="30">
        <v>100</v>
      </c>
      <c r="E58" s="31">
        <v>93.8</v>
      </c>
      <c r="F58" s="54"/>
      <c r="G58" s="30">
        <v>99.835796387520531</v>
      </c>
      <c r="H58" s="30">
        <v>99.950738916256157</v>
      </c>
      <c r="I58" s="30">
        <v>100</v>
      </c>
      <c r="J58" s="31">
        <f t="shared" si="5"/>
        <v>99.922824302134643</v>
      </c>
      <c r="K58" s="54"/>
      <c r="L58" s="30">
        <v>99.8</v>
      </c>
      <c r="M58" s="30">
        <v>99</v>
      </c>
      <c r="N58" s="30">
        <v>100</v>
      </c>
      <c r="O58" s="31">
        <v>99.6</v>
      </c>
      <c r="P58" s="54"/>
      <c r="Q58" s="30">
        <v>96.539162112932615</v>
      </c>
      <c r="R58" s="30">
        <v>93.579234972677597</v>
      </c>
      <c r="S58" s="30">
        <v>100</v>
      </c>
      <c r="T58" s="31">
        <v>96.220400728597454</v>
      </c>
      <c r="V58" s="30">
        <v>98.539162112932615</v>
      </c>
      <c r="W58" s="30">
        <v>95.079234972677597</v>
      </c>
      <c r="X58" s="30">
        <v>100</v>
      </c>
      <c r="Y58" s="31">
        <v>97.520400728597451</v>
      </c>
      <c r="AA58" s="30">
        <v>97.477477477477478</v>
      </c>
      <c r="AB58" s="30">
        <v>94.810810810810807</v>
      </c>
      <c r="AC58" s="30">
        <v>100</v>
      </c>
      <c r="AD58" s="31">
        <v>97.041441441441435</v>
      </c>
      <c r="AF58" s="30">
        <v>97.477477477477478</v>
      </c>
      <c r="AG58" s="30">
        <v>86.577758904930803</v>
      </c>
      <c r="AH58" s="30">
        <v>100</v>
      </c>
      <c r="AI58" s="31">
        <v>93.748220679089442</v>
      </c>
      <c r="AK58" s="67" t="s">
        <v>60</v>
      </c>
      <c r="AL58" s="56">
        <f t="shared" si="6"/>
        <v>2</v>
      </c>
      <c r="AM58" s="56">
        <f t="shared" si="6"/>
        <v>0</v>
      </c>
      <c r="AN58" s="56">
        <f t="shared" si="6"/>
        <v>2</v>
      </c>
      <c r="AO58" s="56">
        <f t="shared" si="6"/>
        <v>0</v>
      </c>
    </row>
    <row r="59" spans="1:41" ht="40.5">
      <c r="A59" s="32" t="s">
        <v>61</v>
      </c>
      <c r="B59" s="16">
        <v>100</v>
      </c>
      <c r="C59" s="16">
        <v>100</v>
      </c>
      <c r="D59" s="16">
        <v>100</v>
      </c>
      <c r="E59" s="17">
        <v>100</v>
      </c>
      <c r="F59" s="54"/>
      <c r="G59" s="16">
        <v>96.059113300492612</v>
      </c>
      <c r="H59" s="16">
        <v>98.817733990147786</v>
      </c>
      <c r="I59" s="16">
        <v>100</v>
      </c>
      <c r="J59" s="17">
        <f t="shared" si="5"/>
        <v>98.14778325123153</v>
      </c>
      <c r="K59" s="54"/>
      <c r="L59" s="16">
        <v>96</v>
      </c>
      <c r="M59" s="16">
        <v>98.5</v>
      </c>
      <c r="N59" s="16">
        <v>100</v>
      </c>
      <c r="O59" s="17">
        <v>98.3</v>
      </c>
      <c r="P59" s="54"/>
      <c r="Q59" s="16">
        <v>97.996357012750451</v>
      </c>
      <c r="R59" s="16">
        <v>94.016393442622999</v>
      </c>
      <c r="S59" s="16">
        <v>100</v>
      </c>
      <c r="T59" s="17">
        <v>96.905282331511856</v>
      </c>
      <c r="V59" s="16">
        <v>99</v>
      </c>
      <c r="W59" s="16">
        <v>95.516393442622999</v>
      </c>
      <c r="X59" s="16">
        <v>100</v>
      </c>
      <c r="Y59" s="17">
        <v>97.856557377049199</v>
      </c>
      <c r="AA59" s="16">
        <v>98.558558558558559</v>
      </c>
      <c r="AB59" s="16">
        <v>94.432432432432421</v>
      </c>
      <c r="AC59" s="16">
        <v>100</v>
      </c>
      <c r="AD59" s="17">
        <v>97.268468468468456</v>
      </c>
      <c r="AF59" s="16">
        <v>98.558558558558559</v>
      </c>
      <c r="AG59" s="16">
        <v>93.04298631355303</v>
      </c>
      <c r="AH59" s="16">
        <v>100</v>
      </c>
      <c r="AI59" s="17">
        <v>96.71269002091671</v>
      </c>
      <c r="AK59" s="69" t="s">
        <v>61</v>
      </c>
      <c r="AL59" s="56">
        <f t="shared" si="6"/>
        <v>2</v>
      </c>
      <c r="AM59" s="56">
        <f t="shared" si="6"/>
        <v>0</v>
      </c>
      <c r="AN59" s="56">
        <f t="shared" si="6"/>
        <v>2</v>
      </c>
      <c r="AO59" s="56">
        <f t="shared" si="6"/>
        <v>0</v>
      </c>
    </row>
    <row r="60" spans="1:41" ht="40.5">
      <c r="A60" s="32" t="s">
        <v>62</v>
      </c>
      <c r="B60" s="16">
        <v>100</v>
      </c>
      <c r="C60" s="16">
        <v>85</v>
      </c>
      <c r="D60" s="16">
        <v>100</v>
      </c>
      <c r="E60" s="17">
        <v>93.8</v>
      </c>
      <c r="F60" s="54"/>
      <c r="G60" s="16">
        <v>100</v>
      </c>
      <c r="H60" s="16">
        <v>100</v>
      </c>
      <c r="I60" s="16">
        <v>100</v>
      </c>
      <c r="J60" s="17">
        <f t="shared" si="5"/>
        <v>100</v>
      </c>
      <c r="K60" s="54"/>
      <c r="L60" s="16">
        <v>100</v>
      </c>
      <c r="M60" s="16">
        <v>94.1</v>
      </c>
      <c r="N60" s="16">
        <v>100</v>
      </c>
      <c r="O60" s="17">
        <v>97.9</v>
      </c>
      <c r="P60" s="54"/>
      <c r="Q60" s="16">
        <v>92.349726775956285</v>
      </c>
      <c r="R60" s="16">
        <v>89.262295081967196</v>
      </c>
      <c r="S60" s="16">
        <v>100</v>
      </c>
      <c r="T60" s="17">
        <v>93.027322404371574</v>
      </c>
      <c r="V60" s="16">
        <v>94.349726775956285</v>
      </c>
      <c r="W60" s="16">
        <v>90.762295081967196</v>
      </c>
      <c r="X60" s="16">
        <v>100</v>
      </c>
      <c r="Y60" s="17">
        <v>94.327322404371586</v>
      </c>
      <c r="AA60" s="16">
        <v>95.315315315315317</v>
      </c>
      <c r="AB60" s="16">
        <v>94.432432432432421</v>
      </c>
      <c r="AC60" s="16">
        <v>100</v>
      </c>
      <c r="AD60" s="17">
        <v>96.133333333333326</v>
      </c>
      <c r="AF60" s="16">
        <v>95.315315315315317</v>
      </c>
      <c r="AG60" s="16">
        <v>90.493179379757819</v>
      </c>
      <c r="AH60" s="16">
        <v>25</v>
      </c>
      <c r="AI60" s="17">
        <v>75.807632112263491</v>
      </c>
      <c r="AK60" s="69" t="s">
        <v>62</v>
      </c>
      <c r="AL60" s="56">
        <f t="shared" si="6"/>
        <v>2</v>
      </c>
      <c r="AM60" s="56">
        <f t="shared" si="6"/>
        <v>0</v>
      </c>
      <c r="AN60" s="56">
        <f t="shared" si="6"/>
        <v>0</v>
      </c>
      <c r="AO60" s="56">
        <f t="shared" si="6"/>
        <v>0</v>
      </c>
    </row>
    <row r="61" spans="1:41" ht="40.5">
      <c r="A61" s="32" t="s">
        <v>63</v>
      </c>
      <c r="B61" s="16">
        <v>100</v>
      </c>
      <c r="C61" s="16">
        <v>85</v>
      </c>
      <c r="D61" s="16">
        <v>100</v>
      </c>
      <c r="E61" s="17">
        <v>93.8</v>
      </c>
      <c r="F61" s="54"/>
      <c r="G61" s="16">
        <v>91.297208538587853</v>
      </c>
      <c r="H61" s="16">
        <v>77.216748768472911</v>
      </c>
      <c r="I61" s="16">
        <v>16.666666666666668</v>
      </c>
      <c r="J61" s="17">
        <f t="shared" si="5"/>
        <v>67.00738916256158</v>
      </c>
      <c r="K61" s="54"/>
      <c r="L61" s="16">
        <v>91.3</v>
      </c>
      <c r="M61" s="16">
        <v>94.1</v>
      </c>
      <c r="N61" s="16">
        <v>0</v>
      </c>
      <c r="O61" s="17">
        <v>60.3</v>
      </c>
      <c r="P61" s="54"/>
      <c r="Q61" s="16">
        <v>93.442622950819683</v>
      </c>
      <c r="R61" s="16">
        <v>90.928961748633895</v>
      </c>
      <c r="S61" s="16">
        <v>100</v>
      </c>
      <c r="T61" s="17">
        <v>94.076502732240442</v>
      </c>
      <c r="V61" s="16">
        <v>95.442622950819683</v>
      </c>
      <c r="W61" s="16">
        <v>92.428961748633895</v>
      </c>
      <c r="X61" s="16">
        <v>100</v>
      </c>
      <c r="Y61" s="17">
        <v>95.376502732240453</v>
      </c>
      <c r="AA61" s="16">
        <v>94.234234234234236</v>
      </c>
      <c r="AB61" s="16">
        <v>94.810810810810807</v>
      </c>
      <c r="AC61" s="16">
        <v>100</v>
      </c>
      <c r="AD61" s="17">
        <v>95.906306306306305</v>
      </c>
      <c r="AF61" s="16">
        <v>94.234234234234236</v>
      </c>
      <c r="AG61" s="16">
        <v>90.150638209911634</v>
      </c>
      <c r="AH61" s="16">
        <v>25</v>
      </c>
      <c r="AI61" s="17">
        <v>75.292237265946639</v>
      </c>
      <c r="AK61" s="69" t="s">
        <v>63</v>
      </c>
      <c r="AL61" s="56">
        <f t="shared" si="6"/>
        <v>2</v>
      </c>
      <c r="AM61" s="56">
        <f t="shared" si="6"/>
        <v>0</v>
      </c>
      <c r="AN61" s="56">
        <f t="shared" si="6"/>
        <v>0</v>
      </c>
      <c r="AO61" s="56">
        <f t="shared" si="6"/>
        <v>0</v>
      </c>
    </row>
    <row r="62" spans="1:41" ht="40.5">
      <c r="A62" s="36" t="s">
        <v>64</v>
      </c>
      <c r="B62" s="16">
        <v>100</v>
      </c>
      <c r="C62" s="16">
        <v>85</v>
      </c>
      <c r="D62" s="16">
        <v>100</v>
      </c>
      <c r="E62" s="17">
        <v>93.8</v>
      </c>
      <c r="F62" s="54"/>
      <c r="G62" s="16">
        <v>99.835796387520531</v>
      </c>
      <c r="H62" s="16">
        <v>79.950738916256157</v>
      </c>
      <c r="I62" s="16">
        <v>16.666666666666668</v>
      </c>
      <c r="J62" s="17">
        <f t="shared" si="5"/>
        <v>71.089490968801314</v>
      </c>
      <c r="K62" s="54"/>
      <c r="L62" s="16">
        <v>99.8</v>
      </c>
      <c r="M62" s="16">
        <v>95.1</v>
      </c>
      <c r="N62" s="16">
        <v>0</v>
      </c>
      <c r="O62" s="17">
        <v>63.2</v>
      </c>
      <c r="P62" s="54"/>
      <c r="Q62" s="16">
        <v>97.632058287795999</v>
      </c>
      <c r="R62" s="16">
        <v>92.377049180327901</v>
      </c>
      <c r="S62" s="16">
        <v>100</v>
      </c>
      <c r="T62" s="17">
        <v>96.122040072859761</v>
      </c>
      <c r="V62" s="16">
        <v>99.632058287795999</v>
      </c>
      <c r="W62" s="16">
        <v>93.877049180327901</v>
      </c>
      <c r="X62" s="16">
        <v>100</v>
      </c>
      <c r="Y62" s="17">
        <v>97.422040072859758</v>
      </c>
      <c r="AA62" s="16">
        <v>98.018018018018012</v>
      </c>
      <c r="AB62" s="16">
        <v>94.432432432432421</v>
      </c>
      <c r="AC62" s="16">
        <v>100</v>
      </c>
      <c r="AD62" s="17">
        <v>97.079279279279277</v>
      </c>
      <c r="AF62" s="16">
        <v>98.018018018018012</v>
      </c>
      <c r="AG62" s="16">
        <v>89.436754769475357</v>
      </c>
      <c r="AH62" s="16">
        <v>25</v>
      </c>
      <c r="AI62" s="17">
        <v>76.331008214096443</v>
      </c>
      <c r="AK62" s="75" t="s">
        <v>64</v>
      </c>
      <c r="AL62" s="56">
        <f t="shared" si="6"/>
        <v>2</v>
      </c>
      <c r="AM62" s="56">
        <f t="shared" si="6"/>
        <v>0</v>
      </c>
      <c r="AN62" s="56">
        <f t="shared" si="6"/>
        <v>0</v>
      </c>
      <c r="AO62" s="56">
        <f t="shared" si="6"/>
        <v>0</v>
      </c>
    </row>
    <row r="63" spans="1:41" ht="40.5">
      <c r="A63" s="32" t="s">
        <v>65</v>
      </c>
      <c r="B63" s="16">
        <v>100</v>
      </c>
      <c r="C63" s="16">
        <v>100</v>
      </c>
      <c r="D63" s="16">
        <v>100</v>
      </c>
      <c r="E63" s="17">
        <f t="shared" ref="E63:E70" si="9">(B63*0.35)+(C63*0.35)+(D63*0.3)</f>
        <v>100</v>
      </c>
      <c r="F63" s="54"/>
      <c r="G63" s="16">
        <v>99.835796387520531</v>
      </c>
      <c r="H63" s="16">
        <v>79.778325123152712</v>
      </c>
      <c r="I63" s="16">
        <v>16.666666666666668</v>
      </c>
      <c r="J63" s="17">
        <f t="shared" si="5"/>
        <v>71.020525451559934</v>
      </c>
      <c r="K63" s="54"/>
      <c r="L63" s="16">
        <v>99.8</v>
      </c>
      <c r="M63" s="16">
        <v>98.5</v>
      </c>
      <c r="N63" s="16">
        <v>100</v>
      </c>
      <c r="O63" s="17">
        <v>99.4</v>
      </c>
      <c r="P63" s="54"/>
      <c r="Q63" s="16">
        <v>98.54280510018215</v>
      </c>
      <c r="R63" s="16">
        <v>94.371584699453507</v>
      </c>
      <c r="S63" s="16">
        <v>100</v>
      </c>
      <c r="T63" s="17">
        <v>97.238615664845156</v>
      </c>
      <c r="V63" s="16">
        <v>99.5</v>
      </c>
      <c r="W63" s="16">
        <v>95.871584699453507</v>
      </c>
      <c r="X63" s="16">
        <v>100</v>
      </c>
      <c r="Y63" s="17">
        <v>98.173633879781391</v>
      </c>
      <c r="AA63" s="16">
        <v>98.918918918918919</v>
      </c>
      <c r="AB63" s="16">
        <v>94.432432432432421</v>
      </c>
      <c r="AC63" s="16">
        <v>100</v>
      </c>
      <c r="AD63" s="17">
        <v>97.394594594594594</v>
      </c>
      <c r="AF63" s="16">
        <v>98.918918918918919</v>
      </c>
      <c r="AG63" s="16">
        <v>90.871215477772864</v>
      </c>
      <c r="AH63" s="16">
        <v>100</v>
      </c>
      <c r="AI63" s="17">
        <v>95.97010781273076</v>
      </c>
      <c r="AK63" s="69" t="s">
        <v>65</v>
      </c>
      <c r="AL63" s="56">
        <f t="shared" si="6"/>
        <v>2</v>
      </c>
      <c r="AM63" s="56">
        <f t="shared" si="6"/>
        <v>0</v>
      </c>
      <c r="AN63" s="56">
        <f t="shared" si="6"/>
        <v>2</v>
      </c>
      <c r="AO63" s="56">
        <f t="shared" si="6"/>
        <v>0</v>
      </c>
    </row>
    <row r="64" spans="1:41" ht="27.75" thickBot="1">
      <c r="A64" s="37" t="s">
        <v>66</v>
      </c>
      <c r="B64" s="38">
        <v>100</v>
      </c>
      <c r="C64" s="38">
        <v>100</v>
      </c>
      <c r="D64" s="38">
        <v>100</v>
      </c>
      <c r="E64" s="39">
        <f t="shared" si="9"/>
        <v>100</v>
      </c>
      <c r="F64" s="54"/>
      <c r="G64" s="38">
        <v>100</v>
      </c>
      <c r="H64" s="38">
        <v>100</v>
      </c>
      <c r="I64" s="38">
        <v>100</v>
      </c>
      <c r="J64" s="39">
        <f t="shared" si="5"/>
        <v>100</v>
      </c>
      <c r="K64" s="54"/>
      <c r="L64" s="38">
        <v>100</v>
      </c>
      <c r="M64" s="38">
        <v>99</v>
      </c>
      <c r="N64" s="38">
        <v>100</v>
      </c>
      <c r="O64" s="39">
        <v>99.7</v>
      </c>
      <c r="P64" s="54"/>
      <c r="Q64" s="38">
        <v>97.267759562841533</v>
      </c>
      <c r="R64" s="38">
        <v>93.989071038251396</v>
      </c>
      <c r="S64" s="38">
        <v>100</v>
      </c>
      <c r="T64" s="39">
        <v>96.639344262295097</v>
      </c>
      <c r="V64" s="38">
        <v>99.267759562841533</v>
      </c>
      <c r="W64" s="38">
        <v>95.489071038251396</v>
      </c>
      <c r="X64" s="38">
        <v>100</v>
      </c>
      <c r="Y64" s="39">
        <v>97.939344262295094</v>
      </c>
      <c r="AA64" s="38">
        <v>97.477477477477478</v>
      </c>
      <c r="AB64" s="38">
        <v>94.621621621621614</v>
      </c>
      <c r="AC64" s="38">
        <v>100</v>
      </c>
      <c r="AD64" s="39">
        <v>96.965765765765767</v>
      </c>
      <c r="AF64" s="38">
        <v>97.477477477477478</v>
      </c>
      <c r="AG64" s="38">
        <v>91.560323724833893</v>
      </c>
      <c r="AH64" s="38">
        <v>25</v>
      </c>
      <c r="AI64" s="39">
        <v>76.99124660705067</v>
      </c>
      <c r="AK64" s="76" t="s">
        <v>66</v>
      </c>
      <c r="AL64" s="56">
        <f t="shared" si="6"/>
        <v>2</v>
      </c>
      <c r="AM64" s="56">
        <f t="shared" si="6"/>
        <v>0</v>
      </c>
      <c r="AN64" s="56">
        <f t="shared" si="6"/>
        <v>0</v>
      </c>
      <c r="AO64" s="56">
        <f t="shared" si="6"/>
        <v>0</v>
      </c>
    </row>
    <row r="65" spans="1:41" ht="16.5" thickBot="1">
      <c r="A65" s="40" t="s">
        <v>67</v>
      </c>
      <c r="B65" s="41">
        <f>SUM(B66:B71)/6</f>
        <v>100</v>
      </c>
      <c r="C65" s="41">
        <f t="shared" ref="C65:E65" si="10">SUM(C66:C71)/6</f>
        <v>98.333333333333329</v>
      </c>
      <c r="D65" s="41">
        <f t="shared" si="10"/>
        <v>99.666666666666671</v>
      </c>
      <c r="E65" s="41">
        <f t="shared" si="10"/>
        <v>99.5</v>
      </c>
      <c r="F65" s="54"/>
      <c r="G65" s="41">
        <v>72.569999999999993</v>
      </c>
      <c r="H65" s="41">
        <f>[1]Consistencia!L68</f>
        <v>94.143414203115697</v>
      </c>
      <c r="I65" s="41">
        <f>[1]Oportunidad!E68</f>
        <v>100</v>
      </c>
      <c r="J65" s="42">
        <f t="shared" si="5"/>
        <v>88.056865681246279</v>
      </c>
      <c r="K65" s="54"/>
      <c r="L65" s="41">
        <v>99.1</v>
      </c>
      <c r="M65" s="41">
        <v>99.5</v>
      </c>
      <c r="N65" s="41">
        <v>100</v>
      </c>
      <c r="O65" s="42">
        <v>99.5</v>
      </c>
      <c r="P65" s="54"/>
      <c r="Q65" s="41">
        <v>97.293593246462081</v>
      </c>
      <c r="R65" s="41">
        <v>92.941230559058397</v>
      </c>
      <c r="S65" s="41">
        <v>100</v>
      </c>
      <c r="T65" s="42">
        <v>96.229249859885087</v>
      </c>
      <c r="V65" s="41">
        <v>99.293593246462081</v>
      </c>
      <c r="W65" s="41">
        <v>94.441230559058397</v>
      </c>
      <c r="X65" s="41">
        <v>100</v>
      </c>
      <c r="Y65" s="42">
        <v>97.529249859885084</v>
      </c>
      <c r="AA65" s="41">
        <v>99.293593246462081</v>
      </c>
      <c r="AB65" s="41">
        <v>94.799247008202244</v>
      </c>
      <c r="AC65" s="41">
        <v>100</v>
      </c>
      <c r="AD65" s="42">
        <v>97.672456439542628</v>
      </c>
      <c r="AF65" s="41">
        <v>99.293593246462081</v>
      </c>
      <c r="AG65" s="41">
        <v>95.012783572485077</v>
      </c>
      <c r="AH65" s="41">
        <v>100</v>
      </c>
      <c r="AI65" s="42">
        <v>97.757871065255756</v>
      </c>
      <c r="AK65" s="77" t="s">
        <v>67</v>
      </c>
      <c r="AL65" s="66">
        <f t="shared" si="6"/>
        <v>2</v>
      </c>
      <c r="AM65" s="66">
        <f t="shared" si="6"/>
        <v>10</v>
      </c>
      <c r="AN65" s="66">
        <f t="shared" si="6"/>
        <v>2</v>
      </c>
      <c r="AO65" s="66">
        <f t="shared" si="6"/>
        <v>10</v>
      </c>
    </row>
    <row r="66" spans="1:41" ht="40.5">
      <c r="A66" s="43" t="s">
        <v>68</v>
      </c>
      <c r="B66" s="30">
        <v>100</v>
      </c>
      <c r="C66" s="30">
        <v>100</v>
      </c>
      <c r="D66" s="30">
        <v>100</v>
      </c>
      <c r="E66" s="31">
        <f t="shared" si="9"/>
        <v>100</v>
      </c>
      <c r="F66" s="54"/>
      <c r="G66" s="30">
        <v>94.779116465863453</v>
      </c>
      <c r="H66" s="30">
        <v>98.433734939759034</v>
      </c>
      <c r="I66" s="30">
        <v>100</v>
      </c>
      <c r="J66" s="31">
        <f t="shared" si="5"/>
        <v>97.546184738955816</v>
      </c>
      <c r="K66" s="54"/>
      <c r="L66" s="30">
        <v>98.4</v>
      </c>
      <c r="M66" s="30">
        <v>100</v>
      </c>
      <c r="N66" s="30">
        <v>100</v>
      </c>
      <c r="O66" s="31">
        <v>99.5</v>
      </c>
      <c r="P66" s="54"/>
      <c r="Q66" s="30">
        <v>98.557692307692307</v>
      </c>
      <c r="R66" s="30">
        <v>94.567307692307693</v>
      </c>
      <c r="S66" s="30">
        <v>100</v>
      </c>
      <c r="T66" s="31">
        <v>97.322115384615387</v>
      </c>
      <c r="V66" s="30">
        <v>99.5</v>
      </c>
      <c r="W66" s="30">
        <v>96.067307692307693</v>
      </c>
      <c r="X66" s="30">
        <v>100</v>
      </c>
      <c r="Y66" s="31">
        <v>98.251923076923077</v>
      </c>
      <c r="AA66" s="30">
        <v>100</v>
      </c>
      <c r="AB66" s="30">
        <v>95</v>
      </c>
      <c r="AC66" s="30">
        <v>100</v>
      </c>
      <c r="AD66" s="31">
        <v>98</v>
      </c>
      <c r="AF66" s="30">
        <v>100</v>
      </c>
      <c r="AG66" s="30">
        <v>94</v>
      </c>
      <c r="AH66" s="30">
        <v>100</v>
      </c>
      <c r="AI66" s="31">
        <v>97.6</v>
      </c>
      <c r="AK66" s="78" t="s">
        <v>68</v>
      </c>
      <c r="AL66" s="56">
        <f t="shared" si="6"/>
        <v>2</v>
      </c>
      <c r="AM66" s="56">
        <f t="shared" si="6"/>
        <v>0</v>
      </c>
      <c r="AN66" s="56">
        <f t="shared" si="6"/>
        <v>2</v>
      </c>
      <c r="AO66" s="56">
        <f t="shared" si="6"/>
        <v>0</v>
      </c>
    </row>
    <row r="67" spans="1:41" ht="40.5">
      <c r="A67" s="36" t="s">
        <v>69</v>
      </c>
      <c r="B67" s="16">
        <v>100</v>
      </c>
      <c r="C67" s="16">
        <v>100</v>
      </c>
      <c r="D67" s="16">
        <v>100</v>
      </c>
      <c r="E67" s="31">
        <f t="shared" si="9"/>
        <v>100</v>
      </c>
      <c r="F67" s="54"/>
      <c r="G67" s="16">
        <v>96.787148594377513</v>
      </c>
      <c r="H67" s="16">
        <v>99.036144578313255</v>
      </c>
      <c r="I67" s="16">
        <v>100</v>
      </c>
      <c r="J67" s="17">
        <f t="shared" si="5"/>
        <v>98.489959839357425</v>
      </c>
      <c r="K67" s="54"/>
      <c r="L67" s="16">
        <v>98</v>
      </c>
      <c r="M67" s="16">
        <v>100</v>
      </c>
      <c r="N67" s="16">
        <v>100</v>
      </c>
      <c r="O67" s="17">
        <v>99.4</v>
      </c>
      <c r="P67" s="54"/>
      <c r="Q67" s="16">
        <v>98.076923076923066</v>
      </c>
      <c r="R67" s="16">
        <v>93.918269230769198</v>
      </c>
      <c r="S67" s="16">
        <v>100</v>
      </c>
      <c r="T67" s="17">
        <v>96.894230769230745</v>
      </c>
      <c r="V67" s="16">
        <v>99.2</v>
      </c>
      <c r="W67" s="16">
        <v>95.418269230769198</v>
      </c>
      <c r="X67" s="16">
        <v>100</v>
      </c>
      <c r="Y67" s="17">
        <v>97.887307692307672</v>
      </c>
      <c r="AA67" s="16">
        <v>100</v>
      </c>
      <c r="AB67" s="16">
        <v>95</v>
      </c>
      <c r="AC67" s="16">
        <v>100</v>
      </c>
      <c r="AD67" s="17">
        <v>98</v>
      </c>
      <c r="AF67" s="16">
        <v>100</v>
      </c>
      <c r="AG67" s="16">
        <v>92.999999999999986</v>
      </c>
      <c r="AH67" s="16">
        <v>100</v>
      </c>
      <c r="AI67" s="17">
        <v>97.199999999999989</v>
      </c>
      <c r="AK67" s="75" t="s">
        <v>69</v>
      </c>
      <c r="AL67" s="56">
        <f t="shared" si="6"/>
        <v>2</v>
      </c>
      <c r="AM67" s="56">
        <f t="shared" si="6"/>
        <v>0</v>
      </c>
      <c r="AN67" s="56">
        <f t="shared" si="6"/>
        <v>2</v>
      </c>
      <c r="AO67" s="56">
        <f t="shared" si="6"/>
        <v>0</v>
      </c>
    </row>
    <row r="68" spans="1:41" ht="40.5">
      <c r="A68" s="36" t="s">
        <v>70</v>
      </c>
      <c r="B68" s="16">
        <v>100</v>
      </c>
      <c r="C68" s="16">
        <v>90</v>
      </c>
      <c r="D68" s="16">
        <v>100</v>
      </c>
      <c r="E68" s="17">
        <v>97.5</v>
      </c>
      <c r="F68" s="54"/>
      <c r="G68" s="16">
        <v>47.947454844006572</v>
      </c>
      <c r="H68" s="16">
        <v>84.384236453201964</v>
      </c>
      <c r="I68" s="16">
        <v>100</v>
      </c>
      <c r="J68" s="17">
        <f t="shared" si="5"/>
        <v>75.535303776683094</v>
      </c>
      <c r="K68" s="54"/>
      <c r="L68" s="16">
        <v>99.7</v>
      </c>
      <c r="M68" s="16">
        <v>99.5</v>
      </c>
      <c r="N68" s="16">
        <v>100</v>
      </c>
      <c r="O68" s="17">
        <v>99.7</v>
      </c>
      <c r="P68" s="54"/>
      <c r="Q68" s="16">
        <v>97.0856102003643</v>
      </c>
      <c r="R68" s="16">
        <v>92.786885245901601</v>
      </c>
      <c r="S68" s="16">
        <v>100</v>
      </c>
      <c r="T68" s="17">
        <v>96.094717668488144</v>
      </c>
      <c r="V68" s="16">
        <v>99.0856102003643</v>
      </c>
      <c r="W68" s="16">
        <v>94.286885245901601</v>
      </c>
      <c r="X68" s="16">
        <v>100</v>
      </c>
      <c r="Y68" s="17">
        <v>97.394717668488141</v>
      </c>
      <c r="AA68" s="16">
        <v>100</v>
      </c>
      <c r="AB68" s="16">
        <v>94.621621621621614</v>
      </c>
      <c r="AC68" s="16">
        <v>100</v>
      </c>
      <c r="AD68" s="17">
        <v>97.848648648648648</v>
      </c>
      <c r="AF68" s="16">
        <v>100</v>
      </c>
      <c r="AG68" s="16">
        <v>92.729729729729726</v>
      </c>
      <c r="AH68" s="16">
        <v>100</v>
      </c>
      <c r="AI68" s="17">
        <v>97.091891891891891</v>
      </c>
      <c r="AK68" s="75" t="s">
        <v>70</v>
      </c>
      <c r="AL68" s="56">
        <f t="shared" si="6"/>
        <v>2</v>
      </c>
      <c r="AM68" s="56">
        <f t="shared" si="6"/>
        <v>0</v>
      </c>
      <c r="AN68" s="56">
        <f t="shared" si="6"/>
        <v>2</v>
      </c>
      <c r="AO68" s="56">
        <f t="shared" si="6"/>
        <v>0</v>
      </c>
    </row>
    <row r="69" spans="1:41" ht="27">
      <c r="A69" s="36" t="s">
        <v>71</v>
      </c>
      <c r="B69" s="16">
        <v>100</v>
      </c>
      <c r="C69" s="16">
        <v>100</v>
      </c>
      <c r="D69" s="16">
        <v>100</v>
      </c>
      <c r="E69" s="17">
        <f t="shared" si="9"/>
        <v>100</v>
      </c>
      <c r="F69" s="54"/>
      <c r="G69" s="16">
        <v>54.515599343185549</v>
      </c>
      <c r="H69" s="16">
        <v>86.354679802955673</v>
      </c>
      <c r="I69" s="16">
        <v>100</v>
      </c>
      <c r="J69" s="17">
        <f t="shared" si="5"/>
        <v>78.622331691297205</v>
      </c>
      <c r="K69" s="54"/>
      <c r="L69" s="16">
        <v>100</v>
      </c>
      <c r="M69" s="16">
        <v>100</v>
      </c>
      <c r="N69" s="16">
        <v>100</v>
      </c>
      <c r="O69" s="17">
        <v>100</v>
      </c>
      <c r="P69" s="54"/>
      <c r="Q69" s="16">
        <v>97.0856102003643</v>
      </c>
      <c r="R69" s="16">
        <v>92.786885245901601</v>
      </c>
      <c r="S69" s="16">
        <v>100</v>
      </c>
      <c r="T69" s="17">
        <v>96.094717668488144</v>
      </c>
      <c r="V69" s="16">
        <v>99.0856102003643</v>
      </c>
      <c r="W69" s="16">
        <v>94.286885245901601</v>
      </c>
      <c r="X69" s="16">
        <v>100</v>
      </c>
      <c r="Y69" s="17">
        <v>97.394717668488141</v>
      </c>
      <c r="AA69" s="16">
        <v>100</v>
      </c>
      <c r="AB69" s="16">
        <v>94.621621621621614</v>
      </c>
      <c r="AC69" s="16">
        <v>100</v>
      </c>
      <c r="AD69" s="17">
        <v>97.848648648648648</v>
      </c>
      <c r="AF69" s="16">
        <v>100</v>
      </c>
      <c r="AG69" s="16">
        <v>93.108108108108127</v>
      </c>
      <c r="AH69" s="16">
        <v>100</v>
      </c>
      <c r="AI69" s="17">
        <v>97.243243243243256</v>
      </c>
      <c r="AK69" s="75" t="s">
        <v>71</v>
      </c>
      <c r="AL69" s="56">
        <f t="shared" si="6"/>
        <v>2</v>
      </c>
      <c r="AM69" s="56">
        <f t="shared" si="6"/>
        <v>0</v>
      </c>
      <c r="AN69" s="56">
        <f t="shared" si="6"/>
        <v>2</v>
      </c>
      <c r="AO69" s="56">
        <f t="shared" si="6"/>
        <v>0</v>
      </c>
    </row>
    <row r="70" spans="1:41" ht="40.5">
      <c r="A70" s="36" t="s">
        <v>72</v>
      </c>
      <c r="B70" s="16">
        <v>100</v>
      </c>
      <c r="C70" s="16">
        <v>100</v>
      </c>
      <c r="D70" s="16">
        <v>100</v>
      </c>
      <c r="E70" s="17">
        <f t="shared" si="9"/>
        <v>100</v>
      </c>
      <c r="F70" s="54"/>
      <c r="G70" s="16">
        <v>71.756978653530382</v>
      </c>
      <c r="H70" s="16">
        <v>91.354679802955673</v>
      </c>
      <c r="I70" s="16">
        <v>100</v>
      </c>
      <c r="J70" s="17">
        <f t="shared" si="5"/>
        <v>86.656814449917903</v>
      </c>
      <c r="K70" s="54"/>
      <c r="L70" s="16">
        <v>100</v>
      </c>
      <c r="M70" s="16">
        <v>98.5</v>
      </c>
      <c r="N70" s="16">
        <v>100</v>
      </c>
      <c r="O70" s="17">
        <v>99.5</v>
      </c>
      <c r="P70" s="54"/>
      <c r="Q70" s="16">
        <v>98.724954462659369</v>
      </c>
      <c r="R70" s="16">
        <v>93.852459016393396</v>
      </c>
      <c r="S70" s="16">
        <v>100</v>
      </c>
      <c r="T70" s="17">
        <v>97.09471766848813</v>
      </c>
      <c r="V70" s="16">
        <v>99.5</v>
      </c>
      <c r="W70" s="16">
        <v>95.352459016393396</v>
      </c>
      <c r="X70" s="16">
        <v>100</v>
      </c>
      <c r="Y70" s="17">
        <v>97.965983606557359</v>
      </c>
      <c r="AA70" s="16">
        <v>100</v>
      </c>
      <c r="AB70" s="16">
        <v>94.552238805970148</v>
      </c>
      <c r="AC70" s="16">
        <v>100</v>
      </c>
      <c r="AD70" s="17">
        <v>97.820895522388071</v>
      </c>
      <c r="AF70" s="16">
        <v>100</v>
      </c>
      <c r="AG70" s="16">
        <v>98.022647380856327</v>
      </c>
      <c r="AH70" s="16">
        <v>100</v>
      </c>
      <c r="AI70" s="17">
        <v>99.209058952342531</v>
      </c>
      <c r="AK70" s="75" t="s">
        <v>72</v>
      </c>
      <c r="AL70" s="56">
        <f t="shared" si="6"/>
        <v>2</v>
      </c>
      <c r="AM70" s="56">
        <f t="shared" si="6"/>
        <v>10</v>
      </c>
      <c r="AN70" s="56">
        <f t="shared" si="6"/>
        <v>2</v>
      </c>
      <c r="AO70" s="56">
        <f t="shared" si="6"/>
        <v>10</v>
      </c>
    </row>
    <row r="71" spans="1:41" ht="41.25" thickBot="1">
      <c r="A71" s="44" t="s">
        <v>73</v>
      </c>
      <c r="B71" s="38">
        <v>100</v>
      </c>
      <c r="C71" s="38">
        <v>100</v>
      </c>
      <c r="D71" s="38">
        <v>98</v>
      </c>
      <c r="E71" s="39">
        <v>99.5</v>
      </c>
      <c r="F71" s="54"/>
      <c r="G71" s="38">
        <v>87.550200803212846</v>
      </c>
      <c r="H71" s="38">
        <v>95.843373493975889</v>
      </c>
      <c r="I71" s="38">
        <v>100</v>
      </c>
      <c r="J71" s="39">
        <f t="shared" si="5"/>
        <v>93.97991967871485</v>
      </c>
      <c r="K71" s="54"/>
      <c r="L71" s="38">
        <v>98.4</v>
      </c>
      <c r="M71" s="38">
        <v>98.8</v>
      </c>
      <c r="N71" s="38">
        <v>100</v>
      </c>
      <c r="O71" s="39">
        <v>99.1</v>
      </c>
      <c r="P71" s="54"/>
      <c r="Q71" s="38">
        <v>94.230769230769226</v>
      </c>
      <c r="R71" s="38">
        <v>89.735576923076906</v>
      </c>
      <c r="S71" s="38">
        <v>100</v>
      </c>
      <c r="T71" s="39">
        <v>93.875</v>
      </c>
      <c r="V71" s="38">
        <v>96.230769230769226</v>
      </c>
      <c r="W71" s="38">
        <v>91.235576923076906</v>
      </c>
      <c r="X71" s="38">
        <v>100</v>
      </c>
      <c r="Y71" s="39">
        <v>95.174999999999983</v>
      </c>
      <c r="AA71" s="38">
        <v>100</v>
      </c>
      <c r="AB71" s="38">
        <v>95</v>
      </c>
      <c r="AC71" s="38">
        <v>100</v>
      </c>
      <c r="AD71" s="39">
        <v>98</v>
      </c>
      <c r="AF71" s="38">
        <v>100</v>
      </c>
      <c r="AG71" s="38">
        <v>94</v>
      </c>
      <c r="AH71" s="38">
        <v>100</v>
      </c>
      <c r="AI71" s="39">
        <v>97.6</v>
      </c>
      <c r="AK71" s="79" t="s">
        <v>73</v>
      </c>
      <c r="AL71" s="56">
        <f t="shared" si="6"/>
        <v>2</v>
      </c>
      <c r="AM71" s="56">
        <f t="shared" si="6"/>
        <v>0</v>
      </c>
      <c r="AN71" s="56">
        <f t="shared" si="6"/>
        <v>2</v>
      </c>
      <c r="AO71" s="56">
        <f t="shared" si="6"/>
        <v>0</v>
      </c>
    </row>
    <row r="72" spans="1:41">
      <c r="G72" s="81"/>
      <c r="H72" s="81"/>
      <c r="I72" s="81"/>
    </row>
    <row r="75" spans="1:41">
      <c r="A75" s="45" t="s">
        <v>74</v>
      </c>
      <c r="B75" s="83" t="s">
        <v>75</v>
      </c>
      <c r="C75" s="82"/>
      <c r="D75" s="81"/>
      <c r="E75" s="82"/>
    </row>
    <row r="76" spans="1:41">
      <c r="A76" s="47" t="s">
        <v>76</v>
      </c>
      <c r="B76" s="83" t="s">
        <v>77</v>
      </c>
      <c r="C76" s="82"/>
      <c r="D76" s="81"/>
      <c r="E76" s="82"/>
    </row>
    <row r="77" spans="1:41">
      <c r="A77" s="48" t="s">
        <v>78</v>
      </c>
      <c r="B77" s="83" t="s">
        <v>79</v>
      </c>
      <c r="C77" s="82"/>
      <c r="D77" s="81"/>
      <c r="E77" s="82"/>
    </row>
    <row r="78" spans="1:41">
      <c r="A78" s="82"/>
      <c r="B78" s="81"/>
      <c r="C78" s="81"/>
      <c r="D78" s="81"/>
      <c r="E78" s="82"/>
    </row>
    <row r="79" spans="1:41">
      <c r="A79" s="84" t="s">
        <v>80</v>
      </c>
      <c r="B79" s="85"/>
      <c r="C79" s="85"/>
      <c r="D79" s="85"/>
      <c r="E79" s="86"/>
    </row>
    <row r="80" spans="1:41">
      <c r="A80" s="88"/>
      <c r="B80" s="88"/>
      <c r="C80" s="88"/>
      <c r="D80" s="88"/>
      <c r="E80" s="88"/>
    </row>
    <row r="81" spans="1:5">
      <c r="A81" s="88"/>
      <c r="B81" s="88"/>
      <c r="C81" s="88"/>
      <c r="D81" s="88"/>
      <c r="E81" s="88"/>
    </row>
    <row r="82" spans="1:5">
      <c r="A82" s="88"/>
      <c r="B82" s="88"/>
      <c r="C82" s="88"/>
      <c r="D82" s="88"/>
      <c r="E82" s="88"/>
    </row>
    <row r="83" spans="1:5">
      <c r="A83" s="88"/>
      <c r="B83" s="88"/>
      <c r="C83" s="88"/>
      <c r="D83" s="88"/>
      <c r="E83" s="88"/>
    </row>
  </sheetData>
  <mergeCells count="4">
    <mergeCell ref="A80:E80"/>
    <mergeCell ref="A81:E81"/>
    <mergeCell ref="A82:E82"/>
    <mergeCell ref="A83:E83"/>
  </mergeCells>
  <conditionalFormatting sqref="G6:J71">
    <cfRule type="cellIs" dxfId="20" priority="53" stopIfTrue="1" operator="greaterThanOrEqual">
      <formula>95</formula>
    </cfRule>
    <cfRule type="cellIs" dxfId="19" priority="54" stopIfTrue="1" operator="between">
      <formula>95</formula>
      <formula>80.01</formula>
    </cfRule>
    <cfRule type="cellIs" dxfId="18" priority="55" stopIfTrue="1" operator="lessThanOrEqual">
      <formula>80</formula>
    </cfRule>
  </conditionalFormatting>
  <conditionalFormatting sqref="B6:E71">
    <cfRule type="cellIs" dxfId="17" priority="50" stopIfTrue="1" operator="greaterThanOrEqual">
      <formula>95</formula>
    </cfRule>
    <cfRule type="cellIs" dxfId="16" priority="51" stopIfTrue="1" operator="between">
      <formula>95</formula>
      <formula>80.01</formula>
    </cfRule>
    <cfRule type="cellIs" dxfId="15" priority="52" stopIfTrue="1" operator="lessThanOrEqual">
      <formula>80</formula>
    </cfRule>
  </conditionalFormatting>
  <conditionalFormatting sqref="Q6:T71">
    <cfRule type="cellIs" dxfId="14" priority="35" stopIfTrue="1" operator="greaterThanOrEqual">
      <formula>95</formula>
    </cfRule>
    <cfRule type="cellIs" dxfId="13" priority="36" stopIfTrue="1" operator="between">
      <formula>95</formula>
      <formula>80.01</formula>
    </cfRule>
    <cfRule type="cellIs" dxfId="12" priority="37" stopIfTrue="1" operator="lessThanOrEqual">
      <formula>80</formula>
    </cfRule>
  </conditionalFormatting>
  <conditionalFormatting sqref="L6:O71">
    <cfRule type="cellIs" dxfId="11" priority="32" stopIfTrue="1" operator="greaterThanOrEqual">
      <formula>95</formula>
    </cfRule>
    <cfRule type="cellIs" dxfId="10" priority="33" stopIfTrue="1" operator="between">
      <formula>95</formula>
      <formula>80.01</formula>
    </cfRule>
    <cfRule type="cellIs" dxfId="9" priority="34" stopIfTrue="1" operator="lessThanOrEqual">
      <formula>80</formula>
    </cfRule>
  </conditionalFormatting>
  <conditionalFormatting sqref="V6:Y71">
    <cfRule type="cellIs" dxfId="8" priority="7" stopIfTrue="1" operator="greaterThanOrEqual">
      <formula>95</formula>
    </cfRule>
    <cfRule type="cellIs" dxfId="7" priority="8" stopIfTrue="1" operator="between">
      <formula>95</formula>
      <formula>80.01</formula>
    </cfRule>
    <cfRule type="cellIs" dxfId="6" priority="9" stopIfTrue="1" operator="lessThanOrEqual">
      <formula>80</formula>
    </cfRule>
  </conditionalFormatting>
  <conditionalFormatting sqref="AA6:AD71">
    <cfRule type="cellIs" dxfId="5" priority="4" stopIfTrue="1" operator="greaterThanOrEqual">
      <formula>95</formula>
    </cfRule>
    <cfRule type="cellIs" dxfId="4" priority="5" stopIfTrue="1" operator="between">
      <formula>95</formula>
      <formula>80.01</formula>
    </cfRule>
    <cfRule type="cellIs" dxfId="3" priority="6" stopIfTrue="1" operator="lessThanOrEqual">
      <formula>80</formula>
    </cfRule>
  </conditionalFormatting>
  <conditionalFormatting sqref="AF6:AI71">
    <cfRule type="cellIs" dxfId="2" priority="1" stopIfTrue="1" operator="greaterThanOrEqual">
      <formula>95</formula>
    </cfRule>
    <cfRule type="cellIs" dxfId="1" priority="2" stopIfTrue="1" operator="between">
      <formula>95</formula>
      <formula>80.01</formula>
    </cfRule>
    <cfRule type="cellIs" dxfId="0" priority="3" stopIfTrue="1" operator="lessThanOrEqual">
      <formula>80</formula>
    </cfRule>
  </conditionalFormatting>
  <pageMargins left="0.7" right="0.7" top="0.75" bottom="0.75" header="0.3" footer="0.3"/>
  <pageSetup orientation="portrait" horizont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9" id="{76D4F733-9F43-4935-9A31-57DE82094878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AL27:AO38 AM8:AO26</xm:sqref>
        </x14:conditionalFormatting>
        <x14:conditionalFormatting xmlns:xm="http://schemas.microsoft.com/office/excel/2006/main">
          <x14:cfRule type="iconSet" priority="48" id="{2158E27D-273B-4D73-86D7-490C93C9DD59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AL40:AO45</xm:sqref>
        </x14:conditionalFormatting>
        <x14:conditionalFormatting xmlns:xm="http://schemas.microsoft.com/office/excel/2006/main">
          <x14:cfRule type="iconSet" priority="47" id="{AC1927B1-5CD3-40A7-85B3-E1A6639E223C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AL39</xm:sqref>
        </x14:conditionalFormatting>
        <x14:conditionalFormatting xmlns:xm="http://schemas.microsoft.com/office/excel/2006/main">
          <x14:cfRule type="iconSet" priority="46" id="{E33781E3-7FC8-40A9-B1C7-6E4E92C8A49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AM39</xm:sqref>
        </x14:conditionalFormatting>
        <x14:conditionalFormatting xmlns:xm="http://schemas.microsoft.com/office/excel/2006/main">
          <x14:cfRule type="iconSet" priority="45" id="{61D6078B-1A19-481F-83AA-0767E4BF1758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AN39</xm:sqref>
        </x14:conditionalFormatting>
        <x14:conditionalFormatting xmlns:xm="http://schemas.microsoft.com/office/excel/2006/main">
          <x14:cfRule type="iconSet" priority="44" id="{C3ABB116-3E63-44FF-9ACF-A09DC317355C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AO39</xm:sqref>
        </x14:conditionalFormatting>
        <x14:conditionalFormatting xmlns:xm="http://schemas.microsoft.com/office/excel/2006/main">
          <x14:cfRule type="iconSet" priority="43" id="{725451D3-F954-4BA0-B711-6EF24AE4C2E2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AL47:AO56</xm:sqref>
        </x14:conditionalFormatting>
        <x14:conditionalFormatting xmlns:xm="http://schemas.microsoft.com/office/excel/2006/main">
          <x14:cfRule type="iconSet" priority="42" id="{C1D72DD8-8812-447C-885A-F935764D45D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AL46:AO46</xm:sqref>
        </x14:conditionalFormatting>
        <x14:conditionalFormatting xmlns:xm="http://schemas.microsoft.com/office/excel/2006/main">
          <x14:cfRule type="iconSet" priority="41" id="{C91BC5BC-8868-4F2C-93C3-C39D35DC372B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AL57:AO57</xm:sqref>
        </x14:conditionalFormatting>
        <x14:conditionalFormatting xmlns:xm="http://schemas.microsoft.com/office/excel/2006/main">
          <x14:cfRule type="iconSet" priority="40" id="{227CA76B-EA42-46D7-B05D-0240351B4F0A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AL58:AO64</xm:sqref>
        </x14:conditionalFormatting>
        <x14:conditionalFormatting xmlns:xm="http://schemas.microsoft.com/office/excel/2006/main">
          <x14:cfRule type="iconSet" priority="39" id="{506D0739-05D1-4D25-AE3F-E982FC93CACF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AL66:AO70 AM71:AO71</xm:sqref>
        </x14:conditionalFormatting>
        <x14:conditionalFormatting xmlns:xm="http://schemas.microsoft.com/office/excel/2006/main">
          <x14:cfRule type="iconSet" priority="38" id="{BE6113F6-F3D2-42EC-ADE4-AF4D64BC8C46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AL65:AO65</xm:sqref>
        </x14:conditionalFormatting>
        <x14:conditionalFormatting xmlns:xm="http://schemas.microsoft.com/office/excel/2006/main">
          <x14:cfRule type="iconSet" priority="31" id="{B561F93A-0580-421A-839C-62DD7D701DF5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AL7:AO7</xm:sqref>
        </x14:conditionalFormatting>
        <x14:conditionalFormatting xmlns:xm="http://schemas.microsoft.com/office/excel/2006/main">
          <x14:cfRule type="iconSet" priority="30" id="{0FC842AB-093F-4B1F-9C55-8A75C0E3DF81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AL8</xm:sqref>
        </x14:conditionalFormatting>
        <x14:conditionalFormatting xmlns:xm="http://schemas.microsoft.com/office/excel/2006/main">
          <x14:cfRule type="iconSet" priority="29" id="{2DCB9277-5392-4ED2-BC00-DE359A5542ED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AL9</xm:sqref>
        </x14:conditionalFormatting>
        <x14:conditionalFormatting xmlns:xm="http://schemas.microsoft.com/office/excel/2006/main">
          <x14:cfRule type="iconSet" priority="28" id="{C0B3C4E0-C89A-48B9-9E98-380731BDCDD5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AL10</xm:sqref>
        </x14:conditionalFormatting>
        <x14:conditionalFormatting xmlns:xm="http://schemas.microsoft.com/office/excel/2006/main">
          <x14:cfRule type="iconSet" priority="27" id="{50D9328C-4780-49B0-B2E4-7799FC1B5D61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AL11</xm:sqref>
        </x14:conditionalFormatting>
        <x14:conditionalFormatting xmlns:xm="http://schemas.microsoft.com/office/excel/2006/main">
          <x14:cfRule type="iconSet" priority="26" id="{AE6E8DE6-1645-4389-882B-8E68E1DBB796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AL12</xm:sqref>
        </x14:conditionalFormatting>
        <x14:conditionalFormatting xmlns:xm="http://schemas.microsoft.com/office/excel/2006/main">
          <x14:cfRule type="iconSet" priority="25" id="{87F8DA37-0CA4-4695-8822-191093293270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AL13</xm:sqref>
        </x14:conditionalFormatting>
        <x14:conditionalFormatting xmlns:xm="http://schemas.microsoft.com/office/excel/2006/main">
          <x14:cfRule type="iconSet" priority="24" id="{4613CDE1-4674-4FE5-BF93-AE614EECE693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AL71</xm:sqref>
        </x14:conditionalFormatting>
        <x14:conditionalFormatting xmlns:xm="http://schemas.microsoft.com/office/excel/2006/main">
          <x14:cfRule type="iconSet" priority="23" id="{FCAA8A8E-34D5-47ED-B895-77473886C3F8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AL14</xm:sqref>
        </x14:conditionalFormatting>
        <x14:conditionalFormatting xmlns:xm="http://schemas.microsoft.com/office/excel/2006/main">
          <x14:cfRule type="iconSet" priority="22" id="{B6300F55-012E-4083-B02E-D5B70227F537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AL15</xm:sqref>
        </x14:conditionalFormatting>
        <x14:conditionalFormatting xmlns:xm="http://schemas.microsoft.com/office/excel/2006/main">
          <x14:cfRule type="iconSet" priority="21" id="{E623193F-BED5-4126-9673-91C69B089F7F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AL16</xm:sqref>
        </x14:conditionalFormatting>
        <x14:conditionalFormatting xmlns:xm="http://schemas.microsoft.com/office/excel/2006/main">
          <x14:cfRule type="iconSet" priority="20" id="{78CFCD2B-5372-446D-A41D-335B8859EB38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AL17</xm:sqref>
        </x14:conditionalFormatting>
        <x14:conditionalFormatting xmlns:xm="http://schemas.microsoft.com/office/excel/2006/main">
          <x14:cfRule type="iconSet" priority="19" id="{332B2311-6220-41AE-B374-93CB66F753CF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AL18</xm:sqref>
        </x14:conditionalFormatting>
        <x14:conditionalFormatting xmlns:xm="http://schemas.microsoft.com/office/excel/2006/main">
          <x14:cfRule type="iconSet" priority="18" id="{0273C36A-1AD9-490A-A3EC-663871236D1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AL19</xm:sqref>
        </x14:conditionalFormatting>
        <x14:conditionalFormatting xmlns:xm="http://schemas.microsoft.com/office/excel/2006/main">
          <x14:cfRule type="iconSet" priority="17" id="{B9121BFC-FB97-404F-90AE-0623722F2C0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AL20</xm:sqref>
        </x14:conditionalFormatting>
        <x14:conditionalFormatting xmlns:xm="http://schemas.microsoft.com/office/excel/2006/main">
          <x14:cfRule type="iconSet" priority="16" id="{DFD241D8-CAC1-4ECA-9392-2CA8D3E78F74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AL21</xm:sqref>
        </x14:conditionalFormatting>
        <x14:conditionalFormatting xmlns:xm="http://schemas.microsoft.com/office/excel/2006/main">
          <x14:cfRule type="iconSet" priority="15" id="{A2BE6407-6D37-48CA-90E0-0CB2A578FC8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AL22</xm:sqref>
        </x14:conditionalFormatting>
        <x14:conditionalFormatting xmlns:xm="http://schemas.microsoft.com/office/excel/2006/main">
          <x14:cfRule type="iconSet" priority="14" id="{37801EBE-1D0B-4006-82F1-CA918198DCDA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AL23</xm:sqref>
        </x14:conditionalFormatting>
        <x14:conditionalFormatting xmlns:xm="http://schemas.microsoft.com/office/excel/2006/main">
          <x14:cfRule type="iconSet" priority="13" id="{6C58EAD2-5BCA-4803-BFA4-277F7CD57BB8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AL24</xm:sqref>
        </x14:conditionalFormatting>
        <x14:conditionalFormatting xmlns:xm="http://schemas.microsoft.com/office/excel/2006/main">
          <x14:cfRule type="iconSet" priority="12" id="{FB759EB2-2715-4FBB-AB7A-E4DBED6B43B4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AL25</xm:sqref>
        </x14:conditionalFormatting>
        <x14:conditionalFormatting xmlns:xm="http://schemas.microsoft.com/office/excel/2006/main">
          <x14:cfRule type="iconSet" priority="11" id="{6DBD7D07-B3F2-42E9-92EF-1CFF3F9AAC47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AL26</xm:sqref>
        </x14:conditionalFormatting>
        <x14:conditionalFormatting xmlns:xm="http://schemas.microsoft.com/office/excel/2006/main">
          <x14:cfRule type="iconSet" priority="10" id="{55F10957-E3D7-4AD5-A36E-0BF0B68C5FE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AL6:AO6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SEMAFORO ANUAL 2023 SINERHIAS</vt:lpstr>
      <vt:lpstr>HISTORICO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AdminSALUD</dc:creator>
  <cp:lastModifiedBy>AdminSALUD</cp:lastModifiedBy>
  <dcterms:created xsi:type="dcterms:W3CDTF">2024-02-20T22:30:14Z</dcterms:created>
  <dcterms:modified xsi:type="dcterms:W3CDTF">2024-02-27T22:51:04Z</dcterms:modified>
</cp:coreProperties>
</file>