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DIRECCION\SINERHIAS\CIERRES_ESTADISTICOS\2024 - 1ER_SEMESTRE\base_corte\"/>
    </mc:Choice>
  </mc:AlternateContent>
  <bookViews>
    <workbookView xWindow="13110" yWindow="0" windowWidth="27870" windowHeight="12885" firstSheet="2" activeTab="2"/>
  </bookViews>
  <sheets>
    <sheet name="SEMAFORO UFED" sheetId="5" state="hidden" r:id="rId1"/>
    <sheet name="SEMAFORO EF" sheetId="1" state="hidden" r:id="rId2"/>
    <sheet name="IND_CAL_SINERHIAS_1ERSEM24" sheetId="6" r:id="rId3"/>
    <sheet name="HISTORICO" sheetId="8" r:id="rId4"/>
  </sheets>
  <definedNames>
    <definedName name="_xlnm.Print_Area" localSheetId="1">'SEMAFORO EF'!$A$1:$E$48</definedName>
    <definedName name="_xlnm.Print_Titles" localSheetId="1">'SEMAFORO EF'!$1:$6</definedName>
  </definedNames>
  <calcPr calcId="162913"/>
</workbook>
</file>

<file path=xl/calcChain.xml><?xml version="1.0" encoding="utf-8"?>
<calcChain xmlns="http://schemas.openxmlformats.org/spreadsheetml/2006/main">
  <c r="AQ46" i="8" l="1"/>
  <c r="AT71" i="8"/>
  <c r="AS71" i="8"/>
  <c r="AR71" i="8"/>
  <c r="AQ71" i="8"/>
  <c r="AT70" i="8"/>
  <c r="AS70" i="8"/>
  <c r="AR70" i="8"/>
  <c r="AQ70" i="8"/>
  <c r="AT69" i="8"/>
  <c r="AS69" i="8"/>
  <c r="AR69" i="8"/>
  <c r="AQ69" i="8"/>
  <c r="AT68" i="8"/>
  <c r="AS68" i="8"/>
  <c r="AR68" i="8"/>
  <c r="AQ68" i="8"/>
  <c r="AT67" i="8"/>
  <c r="AS67" i="8"/>
  <c r="AR67" i="8"/>
  <c r="AQ67" i="8"/>
  <c r="AT66" i="8"/>
  <c r="AS66" i="8"/>
  <c r="AR66" i="8"/>
  <c r="AQ66" i="8"/>
  <c r="AT65" i="8"/>
  <c r="AS65" i="8"/>
  <c r="AR65" i="8"/>
  <c r="AQ65" i="8"/>
  <c r="AT64" i="8"/>
  <c r="AS64" i="8"/>
  <c r="AR64" i="8"/>
  <c r="AQ64" i="8"/>
  <c r="AT63" i="8"/>
  <c r="AS63" i="8"/>
  <c r="AR63" i="8"/>
  <c r="AQ63" i="8"/>
  <c r="AT62" i="8"/>
  <c r="AS62" i="8"/>
  <c r="AR62" i="8"/>
  <c r="AQ62" i="8"/>
  <c r="AT61" i="8"/>
  <c r="AS61" i="8"/>
  <c r="AR61" i="8"/>
  <c r="AQ61" i="8"/>
  <c r="AT60" i="8"/>
  <c r="AS60" i="8"/>
  <c r="AR60" i="8"/>
  <c r="AQ60" i="8"/>
  <c r="AT59" i="8"/>
  <c r="AS59" i="8"/>
  <c r="AR59" i="8"/>
  <c r="AQ59" i="8"/>
  <c r="AT58" i="8"/>
  <c r="AS58" i="8"/>
  <c r="AR58" i="8"/>
  <c r="AQ58" i="8"/>
  <c r="AT57" i="8"/>
  <c r="AS57" i="8"/>
  <c r="AR57" i="8"/>
  <c r="AQ57" i="8"/>
  <c r="AT56" i="8"/>
  <c r="AS56" i="8"/>
  <c r="AR56" i="8"/>
  <c r="AQ56" i="8"/>
  <c r="AT55" i="8"/>
  <c r="AS55" i="8"/>
  <c r="AR55" i="8"/>
  <c r="AQ55" i="8"/>
  <c r="AT54" i="8"/>
  <c r="AS54" i="8"/>
  <c r="AR54" i="8"/>
  <c r="AQ54" i="8"/>
  <c r="AT53" i="8"/>
  <c r="AS53" i="8"/>
  <c r="AR53" i="8"/>
  <c r="AQ53" i="8"/>
  <c r="AT52" i="8"/>
  <c r="AS52" i="8"/>
  <c r="AR52" i="8"/>
  <c r="AQ52" i="8"/>
  <c r="AT51" i="8"/>
  <c r="AS51" i="8"/>
  <c r="AR51" i="8"/>
  <c r="AQ51" i="8"/>
  <c r="AT50" i="8"/>
  <c r="AS50" i="8"/>
  <c r="AR50" i="8"/>
  <c r="AQ50" i="8"/>
  <c r="AT49" i="8"/>
  <c r="AS49" i="8"/>
  <c r="AR49" i="8"/>
  <c r="AQ49" i="8"/>
  <c r="AT48" i="8"/>
  <c r="AS48" i="8"/>
  <c r="AR48" i="8"/>
  <c r="AQ48" i="8"/>
  <c r="AT47" i="8"/>
  <c r="AS47" i="8"/>
  <c r="AR47" i="8"/>
  <c r="AQ47" i="8"/>
  <c r="AT46" i="8"/>
  <c r="AS46" i="8"/>
  <c r="AR46" i="8"/>
  <c r="AT45" i="8"/>
  <c r="AS45" i="8"/>
  <c r="AR45" i="8"/>
  <c r="AQ45" i="8"/>
  <c r="AT44" i="8"/>
  <c r="AS44" i="8"/>
  <c r="AR44" i="8"/>
  <c r="AQ44" i="8"/>
  <c r="AT43" i="8"/>
  <c r="AS43" i="8"/>
  <c r="AR43" i="8"/>
  <c r="AQ43" i="8"/>
  <c r="AT42" i="8"/>
  <c r="AS42" i="8"/>
  <c r="AR42" i="8"/>
  <c r="AQ42" i="8"/>
  <c r="AT41" i="8"/>
  <c r="AS41" i="8"/>
  <c r="AR41" i="8"/>
  <c r="AQ41" i="8"/>
  <c r="AT40" i="8"/>
  <c r="AS40" i="8"/>
  <c r="AR40" i="8"/>
  <c r="AQ40" i="8"/>
  <c r="AT39" i="8"/>
  <c r="AS39" i="8"/>
  <c r="AR39" i="8"/>
  <c r="AQ39" i="8"/>
  <c r="AR9" i="8"/>
  <c r="AQ9" i="8"/>
  <c r="AQ8" i="8"/>
  <c r="AR8" i="8"/>
  <c r="AS8" i="8"/>
  <c r="AT8" i="8"/>
  <c r="AS9" i="8"/>
  <c r="AT9" i="8"/>
  <c r="AQ10" i="8"/>
  <c r="AR10" i="8"/>
  <c r="AS10" i="8"/>
  <c r="AT10" i="8"/>
  <c r="AQ11" i="8"/>
  <c r="AR11" i="8"/>
  <c r="AS11" i="8"/>
  <c r="AT11" i="8"/>
  <c r="AQ12" i="8"/>
  <c r="AR12" i="8"/>
  <c r="AS12" i="8"/>
  <c r="AT12" i="8"/>
  <c r="AQ13" i="8"/>
  <c r="AR13" i="8"/>
  <c r="AS13" i="8"/>
  <c r="AT13" i="8"/>
  <c r="AQ14" i="8"/>
  <c r="AR14" i="8"/>
  <c r="AS14" i="8"/>
  <c r="AT14" i="8"/>
  <c r="AQ15" i="8"/>
  <c r="AR15" i="8"/>
  <c r="AS15" i="8"/>
  <c r="AT15" i="8"/>
  <c r="AQ16" i="8"/>
  <c r="AR16" i="8"/>
  <c r="AS16" i="8"/>
  <c r="AT16" i="8"/>
  <c r="AQ17" i="8"/>
  <c r="AR17" i="8"/>
  <c r="AS17" i="8"/>
  <c r="AT17" i="8"/>
  <c r="AQ18" i="8"/>
  <c r="AR18" i="8"/>
  <c r="AS18" i="8"/>
  <c r="AT18" i="8"/>
  <c r="AQ19" i="8"/>
  <c r="AR19" i="8"/>
  <c r="AS19" i="8"/>
  <c r="AT19" i="8"/>
  <c r="AQ20" i="8"/>
  <c r="AR20" i="8"/>
  <c r="AS20" i="8"/>
  <c r="AT20" i="8"/>
  <c r="AQ21" i="8"/>
  <c r="AR21" i="8"/>
  <c r="AS21" i="8"/>
  <c r="AT21" i="8"/>
  <c r="AQ22" i="8"/>
  <c r="AR22" i="8"/>
  <c r="AS22" i="8"/>
  <c r="AT22" i="8"/>
  <c r="AQ23" i="8"/>
  <c r="AR23" i="8"/>
  <c r="AS23" i="8"/>
  <c r="AT23" i="8"/>
  <c r="AQ24" i="8"/>
  <c r="AR24" i="8"/>
  <c r="AS24" i="8"/>
  <c r="AT24" i="8"/>
  <c r="AQ25" i="8"/>
  <c r="AR25" i="8"/>
  <c r="AS25" i="8"/>
  <c r="AT25" i="8"/>
  <c r="AQ26" i="8"/>
  <c r="AR26" i="8"/>
  <c r="AS26" i="8"/>
  <c r="AT26" i="8"/>
  <c r="AQ27" i="8"/>
  <c r="AR27" i="8"/>
  <c r="AS27" i="8"/>
  <c r="AT27" i="8"/>
  <c r="AQ28" i="8"/>
  <c r="AR28" i="8"/>
  <c r="AS28" i="8"/>
  <c r="AT28" i="8"/>
  <c r="AQ29" i="8"/>
  <c r="AR29" i="8"/>
  <c r="AS29" i="8"/>
  <c r="AT29" i="8"/>
  <c r="AQ30" i="8"/>
  <c r="AR30" i="8"/>
  <c r="AS30" i="8"/>
  <c r="AT30" i="8"/>
  <c r="AQ31" i="8"/>
  <c r="AR31" i="8"/>
  <c r="AS31" i="8"/>
  <c r="AT31" i="8"/>
  <c r="AQ32" i="8"/>
  <c r="AR32" i="8"/>
  <c r="AS32" i="8"/>
  <c r="AT32" i="8"/>
  <c r="AQ33" i="8"/>
  <c r="AR33" i="8"/>
  <c r="AS33" i="8"/>
  <c r="AT33" i="8"/>
  <c r="AQ34" i="8"/>
  <c r="AR34" i="8"/>
  <c r="AS34" i="8"/>
  <c r="AT34" i="8"/>
  <c r="AQ35" i="8"/>
  <c r="AR35" i="8"/>
  <c r="AS35" i="8"/>
  <c r="AT35" i="8"/>
  <c r="AQ36" i="8"/>
  <c r="AR36" i="8"/>
  <c r="AS36" i="8"/>
  <c r="AT36" i="8"/>
  <c r="AQ37" i="8"/>
  <c r="AR37" i="8"/>
  <c r="AS37" i="8"/>
  <c r="AT37" i="8"/>
  <c r="AQ38" i="8"/>
  <c r="AR38" i="8"/>
  <c r="AS38" i="8"/>
  <c r="AT38" i="8"/>
  <c r="AT7" i="8"/>
  <c r="AS7" i="8"/>
  <c r="AR7" i="8"/>
  <c r="AQ7" i="8"/>
  <c r="AT6" i="8"/>
  <c r="AS6" i="8"/>
  <c r="AR6" i="8"/>
  <c r="AQ6" i="8"/>
  <c r="C65" i="8" l="1"/>
  <c r="D65" i="8"/>
  <c r="B65" i="8"/>
  <c r="D57" i="8"/>
  <c r="C57" i="8"/>
  <c r="E67" i="8"/>
  <c r="D46" i="8"/>
  <c r="E46" i="8"/>
  <c r="C46" i="8"/>
  <c r="J71" i="8" l="1"/>
  <c r="E70" i="8"/>
  <c r="J70" i="8"/>
  <c r="E69" i="8"/>
  <c r="J69" i="8"/>
  <c r="J68" i="8"/>
  <c r="J67" i="8"/>
  <c r="E66" i="8"/>
  <c r="J66" i="8"/>
  <c r="E64" i="8"/>
  <c r="J64" i="8"/>
  <c r="E63" i="8"/>
  <c r="J63" i="8"/>
  <c r="J62" i="8"/>
  <c r="J61" i="8"/>
  <c r="J60" i="8"/>
  <c r="J59" i="8"/>
  <c r="J58" i="8"/>
  <c r="J56" i="8"/>
  <c r="J55" i="8"/>
  <c r="J54" i="8"/>
  <c r="J53" i="8"/>
  <c r="J52" i="8"/>
  <c r="J51" i="8"/>
  <c r="J50" i="8"/>
  <c r="J49" i="8"/>
  <c r="J48" i="8"/>
  <c r="J47" i="8"/>
  <c r="J45" i="8"/>
  <c r="J44" i="8"/>
  <c r="J43" i="8"/>
  <c r="J42" i="8"/>
  <c r="J41" i="8"/>
  <c r="J40" i="8"/>
  <c r="E39" i="8"/>
  <c r="D39" i="8"/>
  <c r="C39" i="8"/>
  <c r="B39" i="8"/>
  <c r="E57" i="8" l="1"/>
  <c r="E65" i="8"/>
  <c r="C6" i="5" l="1"/>
  <c r="D32" i="5" l="1"/>
  <c r="D16" i="5"/>
  <c r="D24" i="5"/>
  <c r="D34" i="5"/>
  <c r="D22" i="5"/>
  <c r="D15" i="5"/>
  <c r="D8" i="5"/>
  <c r="D17" i="5"/>
  <c r="D26" i="5"/>
  <c r="D35" i="5"/>
  <c r="D9" i="5"/>
  <c r="D18" i="5"/>
  <c r="D27" i="5"/>
  <c r="D36" i="5"/>
  <c r="D10" i="5"/>
  <c r="D19" i="5"/>
  <c r="D28" i="5"/>
  <c r="D37" i="5"/>
  <c r="D13" i="5"/>
  <c r="D31" i="5"/>
  <c r="D11" i="5"/>
  <c r="D20" i="5"/>
  <c r="D29" i="5"/>
  <c r="D38" i="5"/>
  <c r="D12" i="5"/>
  <c r="D21" i="5"/>
  <c r="D30" i="5"/>
  <c r="D39" i="5"/>
  <c r="I57" i="8" l="1"/>
  <c r="I39" i="8"/>
  <c r="I46" i="8"/>
  <c r="D14" i="5"/>
  <c r="D25" i="5"/>
  <c r="D7" i="5" l="1"/>
  <c r="I65" i="8"/>
  <c r="D33" i="5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2" i="1"/>
  <c r="C11" i="1"/>
  <c r="C15" i="1"/>
  <c r="C14" i="1"/>
  <c r="C13" i="1"/>
  <c r="C10" i="1"/>
  <c r="C9" i="1"/>
  <c r="C8" i="1"/>
  <c r="C7" i="1"/>
  <c r="C32" i="5" l="1"/>
  <c r="E32" i="5" s="1"/>
  <c r="C24" i="5"/>
  <c r="E24" i="5" s="1"/>
  <c r="C34" i="5"/>
  <c r="E34" i="5" s="1"/>
  <c r="D6" i="5"/>
  <c r="E6" i="5" s="1"/>
  <c r="E10" i="5"/>
  <c r="C35" i="5" l="1"/>
  <c r="E35" i="5" s="1"/>
  <c r="C39" i="5"/>
  <c r="E39" i="5" s="1"/>
  <c r="E9" i="5"/>
  <c r="C23" i="5"/>
  <c r="E23" i="5" s="1"/>
  <c r="C16" i="5"/>
  <c r="E16" i="5" s="1"/>
  <c r="E12" i="5"/>
  <c r="C15" i="5"/>
  <c r="E15" i="5" s="1"/>
  <c r="C29" i="5"/>
  <c r="E29" i="5" s="1"/>
  <c r="C20" i="5"/>
  <c r="E20" i="5" s="1"/>
  <c r="C21" i="5"/>
  <c r="E21" i="5" s="1"/>
  <c r="E8" i="5"/>
  <c r="C31" i="5"/>
  <c r="E31" i="5" s="1"/>
  <c r="E11" i="5"/>
  <c r="C28" i="5"/>
  <c r="E28" i="5" s="1"/>
  <c r="C17" i="5"/>
  <c r="E17" i="5" s="1"/>
  <c r="C30" i="5"/>
  <c r="E30" i="5" s="1"/>
  <c r="C22" i="5"/>
  <c r="E22" i="5" s="1"/>
  <c r="C27" i="5"/>
  <c r="E27" i="5" s="1"/>
  <c r="C18" i="5"/>
  <c r="E18" i="5" s="1"/>
  <c r="C37" i="5"/>
  <c r="E37" i="5" s="1"/>
  <c r="E13" i="5"/>
  <c r="C26" i="5"/>
  <c r="E26" i="5" s="1"/>
  <c r="C19" i="5"/>
  <c r="E19" i="5" s="1"/>
  <c r="C36" i="5"/>
  <c r="E36" i="5" s="1"/>
  <c r="C38" i="5"/>
  <c r="E38" i="5" s="1"/>
  <c r="H57" i="8"/>
  <c r="J57" i="8" s="1"/>
  <c r="H39" i="8"/>
  <c r="J39" i="8" s="1"/>
  <c r="H46" i="8"/>
  <c r="J46" i="8" s="1"/>
  <c r="C6" i="1"/>
  <c r="C14" i="5" l="1"/>
  <c r="E14" i="5" s="1"/>
  <c r="C25" i="5"/>
  <c r="E25" i="5" s="1"/>
  <c r="C7" i="5"/>
  <c r="E7" i="5" s="1"/>
  <c r="D7" i="1" l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6" i="1"/>
  <c r="E6" i="1" s="1"/>
  <c r="C33" i="5" l="1"/>
  <c r="E33" i="5" s="1"/>
  <c r="H65" i="8"/>
  <c r="J65" i="8" s="1"/>
</calcChain>
</file>

<file path=xl/sharedStrings.xml><?xml version="1.0" encoding="utf-8"?>
<sst xmlns="http://schemas.openxmlformats.org/spreadsheetml/2006/main" count="389" uniqueCount="99">
  <si>
    <t>COBERTURA</t>
  </si>
  <si>
    <t>NOTAS</t>
  </si>
  <si>
    <t>HFR</t>
  </si>
  <si>
    <t>INSALUD</t>
  </si>
  <si>
    <t>REGULAR</t>
  </si>
  <si>
    <t>ALERTA</t>
  </si>
  <si>
    <t>PROVEEDOR</t>
  </si>
  <si>
    <t>SAP</t>
  </si>
  <si>
    <t>4/ La calificación total es resultado de la suma ponderada de cada concepto: Cobertura y Consistencia  con 0.35 cada uno y oportunidad con 0.30</t>
  </si>
  <si>
    <t>ADECUADO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</si>
  <si>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</si>
  <si>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</si>
  <si>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</si>
  <si>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</si>
  <si>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</si>
  <si>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</si>
  <si>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</si>
  <si>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</si>
  <si>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</si>
  <si>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</si>
  <si>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</si>
  <si>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</si>
  <si>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</si>
  <si>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</si>
  <si>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</si>
  <si>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</si>
  <si>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</si>
  <si>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</si>
  <si>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</si>
  <si>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</si>
  <si>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</si>
  <si>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</si>
  <si>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</si>
  <si>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</si>
  <si>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</si>
  <si>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</si>
  <si>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</si>
  <si>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</si>
  <si>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</si>
  <si>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</si>
  <si>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HOSPITAL JUÁREZ DE MÉXICO</t>
  </si>
  <si>
    <t>HOSPITAL GENERAL DR. MANUEL GEA GONZÁLEZ</t>
  </si>
  <si>
    <t>HOSPITAL GENERAL DE MÉXICO</t>
  </si>
  <si>
    <t>HOSPITAL DE LA MUJER</t>
  </si>
  <si>
    <t>INSTITUTO NACIONAL DE REHABILITACIÓN</t>
  </si>
  <si>
    <t>INSTITUTO NACIONAL DE PEDIATRÍA</t>
  </si>
  <si>
    <t>INSTITUTO NACIONAL DE CANCEROLOGÍA</t>
  </si>
  <si>
    <t>INSTITUTO NACIONAL DE PSIQUIATRÍA RAMÓN DE LA FUENTE MUÑÍZ</t>
  </si>
  <si>
    <t>HOSPITAL INFANTIL DE MÉXICO FEDERICO GÓMEZ</t>
  </si>
  <si>
    <t>CENTRO COMUNITARIO DE SALUD MENTAL ZACATENCO</t>
  </si>
  <si>
    <t>CENTRO COMUNITARIO DE SALUD MENTAL IZTAPALAPA</t>
  </si>
  <si>
    <t>CENTRO COMUNITARIO DE SALUD MENTAL CUAUHTÉMOC</t>
  </si>
  <si>
    <t>HOSPITAL PSIQUIÁTRICO DR. SAMUEL RAMÍREZ MORENO</t>
  </si>
  <si>
    <t>HOSPITAL PSIQUIÁTRICO DR. JUAN N. NAVARRO</t>
  </si>
  <si>
    <t>HOSPITAL PSIQUIÁTRICO FRAY BERNARDINO ÁLVAREZ</t>
  </si>
  <si>
    <t>HOSPITAL REGIONAL DE ALTA ESPECIALIDAD DEL BAJÍO</t>
  </si>
  <si>
    <t>1/ Cobertura mide el porcentaje del total de unidades que reportan información con base en el catálogo de variables y de acuerdo al tipo de unidad.</t>
  </si>
  <si>
    <t>2/ Consistencia mide a partir de dos aspectos: que la entidad entregue la información en el formato solicitado y el número de registros erróneos, por cada unidad registrada.</t>
  </si>
  <si>
    <t>INER ISMAEL COSÍO VILLEGAS</t>
  </si>
  <si>
    <t>INSTITUTO DE CARDIOLOGÍA IGNACIO CHÁVEZ</t>
  </si>
  <si>
    <t>INSTITUTO DE NUTRICIÓN SALVADOR ZUBIRÁN</t>
  </si>
  <si>
    <t>INSTITUTO DE NEUROLOGÍA Y NEUROCIRUGÍA MANUEL VELASCO S.</t>
  </si>
  <si>
    <t>INSTITUTO DE PERINATOLOGÍA ISIDRO ESPINOSA DE LOS REYES</t>
  </si>
  <si>
    <t>HRAE DE LA PENÍNSULA DE YUCATÁN</t>
  </si>
  <si>
    <t>HRAE</t>
  </si>
  <si>
    <t>HOSPITAL REGIONAL DE ALTA ESPECIALIDAD CIUDAD SALUD (CHIAPAS)</t>
  </si>
  <si>
    <t>HOSPITAL DE ESPECIALIDADES PEDIÁTRICAS (CHIAPAS)</t>
  </si>
  <si>
    <t>HOSPITAL DE ESPECIALIDADES (OAXACA)</t>
  </si>
  <si>
    <t>HE HRAE EN CD VICTORIA BICENTENARIO 2010</t>
  </si>
  <si>
    <t>HOSPITAL REGIONAL DE ALTA ESPECIALIDAD IXTAPALUCA</t>
  </si>
  <si>
    <t>NACIONAL</t>
  </si>
  <si>
    <t>HOSPITAL NACIONAL HOMEOPÁTICO</t>
  </si>
  <si>
    <t>3/ Oprtunidad: Mide los días de retraso en la entrega de información de acuerdo al calendario acordado.</t>
  </si>
  <si>
    <t>UNIDAD MÉDICO QUIRÚRGICA JUÁREZ CENTRO</t>
  </si>
  <si>
    <r>
      <t xml:space="preserve">COBERTURA </t>
    </r>
    <r>
      <rPr>
        <b/>
        <vertAlign val="superscript"/>
        <sz val="10"/>
        <color theme="0"/>
        <rFont val="Soberana Sans"/>
        <family val="3"/>
      </rPr>
      <t>1/</t>
    </r>
  </si>
  <si>
    <r>
      <t xml:space="preserve">CONSISTENCIA </t>
    </r>
    <r>
      <rPr>
        <b/>
        <vertAlign val="superscript"/>
        <sz val="10"/>
        <color theme="0"/>
        <rFont val="Soberana Sans"/>
        <family val="3"/>
      </rPr>
      <t>2/</t>
    </r>
  </si>
  <si>
    <r>
      <t xml:space="preserve">OPORTUNIDAD </t>
    </r>
    <r>
      <rPr>
        <b/>
        <vertAlign val="superscript"/>
        <sz val="10"/>
        <color theme="0"/>
        <rFont val="Soberana Sans"/>
        <family val="3"/>
      </rPr>
      <t>3/</t>
    </r>
  </si>
  <si>
    <r>
      <t xml:space="preserve">CALIFICACIÓN </t>
    </r>
    <r>
      <rPr>
        <b/>
        <vertAlign val="superscript"/>
        <sz val="10"/>
        <color theme="0"/>
        <rFont val="Soberana Sans"/>
        <family val="3"/>
      </rPr>
      <t>4/</t>
    </r>
  </si>
  <si>
    <t>CONSISTENCIA</t>
  </si>
  <si>
    <t xml:space="preserve">COAHUILA </t>
  </si>
  <si>
    <t>OPORTUNIDAD</t>
  </si>
  <si>
    <t>Mayor o igual a 95</t>
  </si>
  <si>
    <t>Entre 80 y 94.99</t>
  </si>
  <si>
    <t>Menor a 79.99</t>
  </si>
  <si>
    <t>CIUDAD DE MEXICO</t>
  </si>
  <si>
    <t>Evaluación del Proceso de Actualización de Información SINERHIAS anual 2020</t>
  </si>
  <si>
    <t xml:space="preserve">Dirección General de Información en Salud
</t>
  </si>
  <si>
    <t xml:space="preserve">Dirección de Información de Recursos para la Salud
</t>
  </si>
  <si>
    <t>Evaluación del Proceso de Actualización de Información SINERHIAS anual 2019</t>
  </si>
  <si>
    <t>CALIFICACIÓN</t>
  </si>
  <si>
    <t>La evaluacion fue generada conforme a la metodología para generar el índice de la calidad de la información del subsistema SINERHIAS.</t>
  </si>
  <si>
    <t>Evaluación del Proceso de Actualización de Información SINERHIAS Anual 2021</t>
  </si>
  <si>
    <t>Evaluación del Proceso de Actualización de Información SINERHIAS 1er.Sem. Jun 2023</t>
  </si>
  <si>
    <t>Evaluación del Proceso de Actualización de Información SINERHIAS 2do.Sem. Anual 2022</t>
  </si>
  <si>
    <t>Evaluación del Proceso de Actualización de Información SINERHIAS 1er.Sem 2022</t>
  </si>
  <si>
    <t>|</t>
  </si>
  <si>
    <t>Evaluación del Proceso de Actualización de Información SINERHIAS Corte Anual 2023</t>
  </si>
  <si>
    <t>Evaluación del Proceso de Actualización de Información SINERHIAS Corte 1er. Semestre 2024</t>
  </si>
  <si>
    <t>Evaluación del Proceso de Actualización de Información SINERHIAS Corte 1ER. SEM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</si>
</sst>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Soberana Sans"/>
      <family val="3"/>
    </font>
    <font>
      <b/>
      <sz val="12"/>
      <name val="Soberana Sans"/>
      <family val="3"/>
    </font>
    <font>
      <sz val="9"/>
      <name val="Soberana Sans"/>
      <family val="3"/>
    </font>
    <font>
      <b/>
      <sz val="10"/>
      <color theme="0"/>
      <name val="Soberana Sans"/>
      <family val="3"/>
    </font>
    <font>
      <b/>
      <vertAlign val="superscript"/>
      <sz val="10"/>
      <color theme="0"/>
      <name val="Soberana Sans"/>
      <family val="3"/>
    </font>
    <font>
      <b/>
      <sz val="10"/>
      <name val="Soberana Sans"/>
      <family val="3"/>
    </font>
    <font>
      <b/>
      <sz val="15"/>
      <name val="Soberana Sans"/>
      <family val="3"/>
    </font>
    <font>
      <sz val="15"/>
      <name val="Soberana Sans"/>
      <family val="3"/>
    </font>
    <font>
      <b/>
      <sz val="10"/>
      <color indexed="9"/>
      <name val="Soberana Sans"/>
      <family val="3"/>
    </font>
    <font>
      <b/>
      <sz val="9"/>
      <name val="Soberana Sans"/>
      <family val="3"/>
    </font>
    <font>
      <b/>
      <i/>
      <sz val="8"/>
      <name val="Soberana Sans"/>
      <family val="3"/>
    </font>
    <font>
      <b/>
      <sz val="11"/>
      <name val="Soberana Sans"/>
      <family val="3"/>
    </font>
    <font>
      <b/>
      <sz val="8"/>
      <name val="Soberana Sans"/>
      <family val="3"/>
    </font>
    <font>
      <b/>
      <sz val="14"/>
      <name val="Soberana Sans"/>
      <family val="3"/>
    </font>
    <font>
      <sz val="11"/>
      <name val="Soberana Sans"/>
      <family val="3"/>
    </font>
    <font>
      <b/>
      <sz val="14"/>
      <name val="Monserrat"/>
    </font>
    <font>
      <b/>
      <sz val="11"/>
      <name val="Monserrat"/>
    </font>
    <font>
      <sz val="8"/>
      <name val="Monserrat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89999084444715716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3" fillId="0" borderId="0" xfId="0" applyFont="1" applyFill="1"/>
    <xf numFmtId="0" fontId="8" fillId="4" borderId="2" xfId="0" applyFont="1" applyFill="1" applyBorder="1"/>
    <xf numFmtId="0" fontId="8" fillId="2" borderId="2" xfId="0" applyFont="1" applyFill="1" applyBorder="1"/>
    <xf numFmtId="0" fontId="11" fillId="3" borderId="2" xfId="0" applyFont="1" applyFill="1" applyBorder="1"/>
    <xf numFmtId="0" fontId="12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65" fontId="8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/>
    <xf numFmtId="0" fontId="16" fillId="0" borderId="0" xfId="0" applyFont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164" fontId="16" fillId="0" borderId="8" xfId="0" applyNumberFormat="1" applyFont="1" applyBorder="1" applyAlignment="1">
      <alignment horizontal="center" vertical="center"/>
    </xf>
    <xf numFmtId="0" fontId="3" fillId="0" borderId="9" xfId="0" applyFont="1" applyFill="1" applyBorder="1"/>
    <xf numFmtId="164" fontId="8" fillId="0" borderId="10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164" fontId="8" fillId="0" borderId="6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14" fillId="0" borderId="14" xfId="0" applyFont="1" applyFill="1" applyBorder="1" applyAlignment="1">
      <alignment wrapText="1"/>
    </xf>
    <xf numFmtId="164" fontId="14" fillId="0" borderId="15" xfId="0" applyNumberFormat="1" applyFont="1" applyBorder="1" applyAlignment="1">
      <alignment horizontal="center" vertical="center"/>
    </xf>
    <xf numFmtId="164" fontId="14" fillId="0" borderId="16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164" fontId="8" fillId="0" borderId="18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wrapText="1"/>
    </xf>
    <xf numFmtId="0" fontId="14" fillId="0" borderId="20" xfId="0" applyFont="1" applyFill="1" applyBorder="1" applyAlignment="1">
      <alignment wrapText="1"/>
    </xf>
    <xf numFmtId="164" fontId="14" fillId="0" borderId="21" xfId="0" applyNumberFormat="1" applyFont="1" applyBorder="1" applyAlignment="1">
      <alignment horizontal="center" vertical="center"/>
    </xf>
    <xf numFmtId="164" fontId="14" fillId="0" borderId="22" xfId="0" applyNumberFormat="1" applyFont="1" applyBorder="1" applyAlignment="1">
      <alignment horizontal="center" vertical="center"/>
    </xf>
    <xf numFmtId="0" fontId="3" fillId="0" borderId="17" xfId="0" applyFont="1" applyFill="1" applyBorder="1"/>
    <xf numFmtId="0" fontId="14" fillId="0" borderId="20" xfId="0" applyFont="1" applyFill="1" applyBorder="1"/>
    <xf numFmtId="0" fontId="0" fillId="6" borderId="0" xfId="0" applyFill="1"/>
    <xf numFmtId="0" fontId="8" fillId="6" borderId="0" xfId="0" applyFont="1" applyFill="1"/>
    <xf numFmtId="0" fontId="8" fillId="7" borderId="2" xfId="0" applyFont="1" applyFill="1" applyBorder="1"/>
    <xf numFmtId="0" fontId="16" fillId="6" borderId="7" xfId="0" applyFont="1" applyFill="1" applyBorder="1" applyAlignment="1">
      <alignment vertical="center"/>
    </xf>
    <xf numFmtId="164" fontId="8" fillId="6" borderId="5" xfId="0" applyNumberFormat="1" applyFont="1" applyFill="1" applyBorder="1" applyAlignment="1">
      <alignment horizontal="center" vertical="center"/>
    </xf>
    <xf numFmtId="0" fontId="3" fillId="6" borderId="9" xfId="0" applyFont="1" applyFill="1" applyBorder="1"/>
    <xf numFmtId="0" fontId="3" fillId="6" borderId="9" xfId="0" applyFont="1" applyFill="1" applyBorder="1" applyAlignment="1">
      <alignment vertical="center"/>
    </xf>
    <xf numFmtId="164" fontId="8" fillId="6" borderId="18" xfId="0" applyNumberFormat="1" applyFont="1" applyFill="1" applyBorder="1" applyAlignment="1">
      <alignment horizontal="center" vertical="center"/>
    </xf>
    <xf numFmtId="0" fontId="14" fillId="6" borderId="1" xfId="0" applyFont="1" applyFill="1" applyBorder="1"/>
    <xf numFmtId="164" fontId="8" fillId="6" borderId="3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wrapText="1"/>
    </xf>
    <xf numFmtId="164" fontId="8" fillId="6" borderId="6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wrapText="1"/>
    </xf>
    <xf numFmtId="0" fontId="3" fillId="6" borderId="17" xfId="0" applyFont="1" applyFill="1" applyBorder="1" applyAlignment="1">
      <alignment wrapText="1"/>
    </xf>
    <xf numFmtId="0" fontId="14" fillId="6" borderId="1" xfId="0" applyFont="1" applyFill="1" applyBorder="1" applyAlignment="1">
      <alignment wrapText="1"/>
    </xf>
    <xf numFmtId="0" fontId="3" fillId="6" borderId="9" xfId="0" applyFont="1" applyFill="1" applyBorder="1" applyAlignment="1">
      <alignment vertical="top" wrapText="1"/>
    </xf>
    <xf numFmtId="0" fontId="14" fillId="6" borderId="20" xfId="0" applyFont="1" applyFill="1" applyBorder="1" applyAlignment="1">
      <alignment wrapText="1"/>
    </xf>
    <xf numFmtId="0" fontId="3" fillId="6" borderId="9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wrapText="1"/>
    </xf>
    <xf numFmtId="0" fontId="14" fillId="6" borderId="14" xfId="0" applyFont="1" applyFill="1" applyBorder="1" applyAlignment="1">
      <alignment wrapText="1"/>
    </xf>
    <xf numFmtId="0" fontId="3" fillId="6" borderId="7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3" fillId="6" borderId="11" xfId="0" applyFont="1" applyFill="1" applyBorder="1"/>
    <xf numFmtId="0" fontId="0" fillId="8" borderId="0" xfId="0" applyFill="1"/>
    <xf numFmtId="0" fontId="14" fillId="6" borderId="0" xfId="0" applyFont="1" applyFill="1"/>
    <xf numFmtId="0" fontId="8" fillId="6" borderId="0" xfId="0" applyFont="1" applyFill="1" applyAlignment="1"/>
    <xf numFmtId="0" fontId="3" fillId="6" borderId="0" xfId="0" applyFont="1" applyFill="1"/>
    <xf numFmtId="0" fontId="5" fillId="6" borderId="0" xfId="0" applyFont="1" applyFill="1" applyAlignment="1">
      <alignment wrapText="1"/>
    </xf>
    <xf numFmtId="0" fontId="0" fillId="9" borderId="0" xfId="0" applyFill="1"/>
    <xf numFmtId="0" fontId="16" fillId="0" borderId="7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0" fontId="4" fillId="6" borderId="0" xfId="0" applyFont="1" applyFill="1" applyAlignment="1"/>
    <xf numFmtId="0" fontId="8" fillId="6" borderId="0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/>
    </xf>
    <xf numFmtId="165" fontId="8" fillId="6" borderId="0" xfId="0" applyNumberFormat="1" applyFont="1" applyFill="1" applyAlignment="1">
      <alignment horizontal="center"/>
    </xf>
    <xf numFmtId="165" fontId="3" fillId="6" borderId="0" xfId="0" applyNumberFormat="1" applyFont="1" applyFill="1" applyAlignment="1">
      <alignment horizontal="center"/>
    </xf>
    <xf numFmtId="165" fontId="8" fillId="6" borderId="0" xfId="0" applyNumberFormat="1" applyFont="1" applyFill="1" applyAlignment="1">
      <alignment horizontal="center" vertical="center"/>
    </xf>
    <xf numFmtId="165" fontId="17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left"/>
    </xf>
    <xf numFmtId="0" fontId="12" fillId="6" borderId="0" xfId="0" applyFont="1" applyFill="1" applyAlignment="1">
      <alignment horizontal="left"/>
    </xf>
    <xf numFmtId="0" fontId="0" fillId="10" borderId="0" xfId="0" applyFill="1"/>
    <xf numFmtId="0" fontId="18" fillId="6" borderId="0" xfId="0" applyFont="1" applyFill="1"/>
    <xf numFmtId="0" fontId="19" fillId="6" borderId="0" xfId="0" applyFont="1" applyFill="1" applyAlignment="1"/>
    <xf numFmtId="0" fontId="13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vertical="center" wrapText="1"/>
    </xf>
    <xf numFmtId="0" fontId="20" fillId="6" borderId="0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4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9"/>
      <tableStyleElement type="headerRow" dxfId="38"/>
    </tableStyle>
  </tableStyles>
  <colors>
    <mruColors>
      <color rgb="FF800080"/>
      <color rgb="FF9900CC"/>
      <color rgb="FF9900FF"/>
      <color rgb="FF6600CC"/>
      <color rgb="FF660033"/>
      <color rgb="FF00FFFF"/>
      <color rgb="FF800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baseColWidth="10" defaultRowHeight="13.5"/>
  <cols>
    <col min="1" max="1" width="39.7109375" style="1" customWidth="1"/>
    <col min="2" max="5" width="19.5703125" style="1" customWidth="1"/>
  </cols>
  <sheetData>
    <row r="1" spans="1:5" ht="16.5">
      <c r="A1" s="8" t="s">
        <v>85</v>
      </c>
      <c r="B1" s="2"/>
    </row>
    <row r="2" spans="1:5" ht="16.5">
      <c r="A2" s="23" t="s">
        <v>86</v>
      </c>
      <c r="B2" s="2"/>
    </row>
    <row r="3" spans="1:5" ht="16.5">
      <c r="A3" s="23" t="s">
        <v>87</v>
      </c>
      <c r="B3" s="2"/>
    </row>
    <row r="4" spans="1:5" ht="14.25" thickBot="1"/>
    <row r="5" spans="1:5" ht="16.5" thickBot="1">
      <c r="A5" s="4" t="s">
        <v>6</v>
      </c>
      <c r="B5" s="4" t="s">
        <v>74</v>
      </c>
      <c r="C5" s="5" t="s">
        <v>75</v>
      </c>
      <c r="D5" s="6" t="s">
        <v>76</v>
      </c>
      <c r="E5" s="5" t="s">
        <v>77</v>
      </c>
    </row>
    <row r="6" spans="1:5" ht="20.25" thickBot="1">
      <c r="A6" s="27" t="s">
        <v>70</v>
      </c>
      <c r="B6" s="26">
        <v>89.03024618117891</v>
      </c>
      <c r="C6" s="26" t="e">
        <f>#REF!</f>
        <v>#REF!</v>
      </c>
      <c r="D6" s="26" t="e">
        <f>#REF!</f>
        <v>#REF!</v>
      </c>
      <c r="E6" s="28" t="e">
        <f>(B6*0.35)+(C6*0.4)+(D6*0.25)</f>
        <v>#REF!</v>
      </c>
    </row>
    <row r="7" spans="1:5" ht="16.5" thickBot="1">
      <c r="A7" s="53" t="s">
        <v>2</v>
      </c>
      <c r="B7" s="50">
        <v>94.52</v>
      </c>
      <c r="C7" s="50" t="e">
        <f>#REF!</f>
        <v>#REF!</v>
      </c>
      <c r="D7" s="50" t="e">
        <f>#REF!</f>
        <v>#REF!</v>
      </c>
      <c r="E7" s="51" t="e">
        <f t="shared" ref="E7:E39" si="0">(B7*0.35)+(C7*0.35)+(D7*0.3)</f>
        <v>#REF!</v>
      </c>
    </row>
    <row r="8" spans="1:5">
      <c r="A8" s="48" t="s">
        <v>40</v>
      </c>
      <c r="B8" s="39">
        <v>99.671592775041049</v>
      </c>
      <c r="C8" s="39">
        <v>99.901477832512313</v>
      </c>
      <c r="D8" s="39" t="e">
        <f>#REF!</f>
        <v>#REF!</v>
      </c>
      <c r="E8" s="40" t="e">
        <f t="shared" si="0"/>
        <v>#REF!</v>
      </c>
    </row>
    <row r="9" spans="1:5" ht="27">
      <c r="A9" s="32" t="s">
        <v>41</v>
      </c>
      <c r="B9" s="25">
        <v>100</v>
      </c>
      <c r="C9" s="25">
        <v>100</v>
      </c>
      <c r="D9" s="25" t="e">
        <f>#REF!</f>
        <v>#REF!</v>
      </c>
      <c r="E9" s="30" t="e">
        <f t="shared" si="0"/>
        <v>#REF!</v>
      </c>
    </row>
    <row r="10" spans="1:5">
      <c r="A10" s="32" t="s">
        <v>42</v>
      </c>
      <c r="B10" s="25">
        <v>97.372742200328418</v>
      </c>
      <c r="C10" s="25">
        <v>99.21182266009852</v>
      </c>
      <c r="D10" s="25" t="e">
        <f>#REF!</f>
        <v>#REF!</v>
      </c>
      <c r="E10" s="30" t="e">
        <f t="shared" si="0"/>
        <v>#REF!</v>
      </c>
    </row>
    <row r="11" spans="1:5" ht="27">
      <c r="A11" s="32" t="s">
        <v>73</v>
      </c>
      <c r="B11" s="25">
        <v>94.377510040160644</v>
      </c>
      <c r="C11" s="25">
        <v>98.313253012048193</v>
      </c>
      <c r="D11" s="25" t="e">
        <f>#REF!</f>
        <v>#REF!</v>
      </c>
      <c r="E11" s="30" t="e">
        <f t="shared" si="0"/>
        <v>#REF!</v>
      </c>
    </row>
    <row r="12" spans="1:5">
      <c r="A12" s="32" t="s">
        <v>71</v>
      </c>
      <c r="B12" s="25">
        <v>99.671592775041049</v>
      </c>
      <c r="C12" s="25">
        <v>99.901477832512313</v>
      </c>
      <c r="D12" s="25" t="e">
        <f>#REF!</f>
        <v>#REF!</v>
      </c>
      <c r="E12" s="30" t="e">
        <f t="shared" si="0"/>
        <v>#REF!</v>
      </c>
    </row>
    <row r="13" spans="1:5" ht="14.25" thickBot="1">
      <c r="A13" s="45" t="s">
        <v>43</v>
      </c>
      <c r="B13" s="46">
        <v>99.671592775041049</v>
      </c>
      <c r="C13" s="46">
        <v>99.901477832512313</v>
      </c>
      <c r="D13" s="46" t="e">
        <f>#REF!</f>
        <v>#REF!</v>
      </c>
      <c r="E13" s="47" t="e">
        <f t="shared" si="0"/>
        <v>#REF!</v>
      </c>
    </row>
    <row r="14" spans="1:5" ht="16.5" thickBot="1">
      <c r="A14" s="49" t="s">
        <v>3</v>
      </c>
      <c r="B14" s="50">
        <v>96.96</v>
      </c>
      <c r="C14" s="50" t="e">
        <f>#REF!</f>
        <v>#REF!</v>
      </c>
      <c r="D14" s="50" t="e">
        <f>#REF!</f>
        <v>#REF!</v>
      </c>
      <c r="E14" s="51" t="e">
        <f t="shared" si="0"/>
        <v>#REF!</v>
      </c>
    </row>
    <row r="15" spans="1:5" ht="27">
      <c r="A15" s="48" t="s">
        <v>44</v>
      </c>
      <c r="B15" s="39">
        <v>94.909688013136289</v>
      </c>
      <c r="C15" s="39" t="e">
        <f>#REF!</f>
        <v>#REF!</v>
      </c>
      <c r="D15" s="39" t="e">
        <f>#REF!</f>
        <v>#REF!</v>
      </c>
      <c r="E15" s="40" t="e">
        <f t="shared" si="0"/>
        <v>#REF!</v>
      </c>
    </row>
    <row r="16" spans="1:5">
      <c r="A16" s="32" t="s">
        <v>45</v>
      </c>
      <c r="B16" s="25">
        <v>100</v>
      </c>
      <c r="C16" s="25" t="e">
        <f>#REF!</f>
        <v>#REF!</v>
      </c>
      <c r="D16" s="25" t="e">
        <f>#REF!</f>
        <v>#REF!</v>
      </c>
      <c r="E16" s="30" t="e">
        <f t="shared" si="0"/>
        <v>#REF!</v>
      </c>
    </row>
    <row r="17" spans="1:5">
      <c r="A17" s="32" t="s">
        <v>58</v>
      </c>
      <c r="B17" s="25">
        <v>99.178981937602629</v>
      </c>
      <c r="C17" s="25" t="e">
        <f>#REF!</f>
        <v>#REF!</v>
      </c>
      <c r="D17" s="25" t="e">
        <f>#REF!</f>
        <v>#REF!</v>
      </c>
      <c r="E17" s="30" t="e">
        <f t="shared" si="0"/>
        <v>#REF!</v>
      </c>
    </row>
    <row r="18" spans="1:5" ht="27">
      <c r="A18" s="32" t="s">
        <v>59</v>
      </c>
      <c r="B18" s="25">
        <v>82.266009852216754</v>
      </c>
      <c r="C18" s="25" t="e">
        <f>#REF!</f>
        <v>#REF!</v>
      </c>
      <c r="D18" s="25" t="e">
        <f>#REF!</f>
        <v>#REF!</v>
      </c>
      <c r="E18" s="30" t="e">
        <f t="shared" si="0"/>
        <v>#REF!</v>
      </c>
    </row>
    <row r="19" spans="1:5" ht="27">
      <c r="A19" s="32" t="s">
        <v>46</v>
      </c>
      <c r="B19" s="25">
        <v>100</v>
      </c>
      <c r="C19" s="25" t="e">
        <f>#REF!</f>
        <v>#REF!</v>
      </c>
      <c r="D19" s="25" t="e">
        <f>#REF!</f>
        <v>#REF!</v>
      </c>
      <c r="E19" s="30" t="e">
        <f t="shared" si="0"/>
        <v>#REF!</v>
      </c>
    </row>
    <row r="20" spans="1:5" ht="27">
      <c r="A20" s="32" t="s">
        <v>60</v>
      </c>
      <c r="B20" s="25">
        <v>99.835796387520531</v>
      </c>
      <c r="C20" s="25" t="e">
        <f>#REF!</f>
        <v>#REF!</v>
      </c>
      <c r="D20" s="25" t="e">
        <f>#REF!</f>
        <v>#REF!</v>
      </c>
      <c r="E20" s="30" t="e">
        <f t="shared" si="0"/>
        <v>#REF!</v>
      </c>
    </row>
    <row r="21" spans="1:5" ht="27">
      <c r="A21" s="32" t="s">
        <v>61</v>
      </c>
      <c r="B21" s="25">
        <v>91.461412151067321</v>
      </c>
      <c r="C21" s="25" t="e">
        <f>#REF!</f>
        <v>#REF!</v>
      </c>
      <c r="D21" s="25" t="e">
        <f>#REF!</f>
        <v>#REF!</v>
      </c>
      <c r="E21" s="30" t="e">
        <f t="shared" si="0"/>
        <v>#REF!</v>
      </c>
    </row>
    <row r="22" spans="1:5" ht="27">
      <c r="A22" s="32" t="s">
        <v>47</v>
      </c>
      <c r="B22" s="25">
        <v>99.178981937602629</v>
      </c>
      <c r="C22" s="25" t="e">
        <f>#REF!</f>
        <v>#REF!</v>
      </c>
      <c r="D22" s="25" t="e">
        <f>#REF!</f>
        <v>#REF!</v>
      </c>
      <c r="E22" s="30" t="e">
        <f t="shared" si="0"/>
        <v>#REF!</v>
      </c>
    </row>
    <row r="23" spans="1:5" ht="27">
      <c r="A23" s="33" t="s">
        <v>48</v>
      </c>
      <c r="B23" s="25">
        <v>98.193760262725789</v>
      </c>
      <c r="C23" s="25" t="e">
        <f>#REF!</f>
        <v>#REF!</v>
      </c>
      <c r="D23" s="25">
        <v>100</v>
      </c>
      <c r="E23" s="30" t="e">
        <f t="shared" si="0"/>
        <v>#REF!</v>
      </c>
    </row>
    <row r="24" spans="1:5" ht="27.75" thickBot="1">
      <c r="A24" s="45" t="s">
        <v>62</v>
      </c>
      <c r="B24" s="46">
        <v>100</v>
      </c>
      <c r="C24" s="46" t="e">
        <f>#REF!</f>
        <v>#REF!</v>
      </c>
      <c r="D24" s="46" t="e">
        <f>#REF!</f>
        <v>#REF!</v>
      </c>
      <c r="E24" s="47" t="e">
        <f t="shared" si="0"/>
        <v>#REF!</v>
      </c>
    </row>
    <row r="25" spans="1:5" ht="16.5" thickBot="1">
      <c r="A25" s="49" t="s">
        <v>64</v>
      </c>
      <c r="B25" s="50">
        <v>98.37</v>
      </c>
      <c r="C25" s="50" t="e">
        <f>#REF!</f>
        <v>#REF!</v>
      </c>
      <c r="D25" s="50" t="e">
        <f>#REF!</f>
        <v>#REF!</v>
      </c>
      <c r="E25" s="51" t="e">
        <f t="shared" si="0"/>
        <v>#REF!</v>
      </c>
    </row>
    <row r="26" spans="1:5" ht="40.5">
      <c r="A26" s="48" t="s">
        <v>65</v>
      </c>
      <c r="B26" s="39">
        <v>99.835796387520531</v>
      </c>
      <c r="C26" s="39" t="e">
        <f>#REF!</f>
        <v>#REF!</v>
      </c>
      <c r="D26" s="39" t="e">
        <f>#REF!</f>
        <v>#REF!</v>
      </c>
      <c r="E26" s="40" t="e">
        <f t="shared" si="0"/>
        <v>#REF!</v>
      </c>
    </row>
    <row r="27" spans="1:5" ht="27">
      <c r="A27" s="32" t="s">
        <v>66</v>
      </c>
      <c r="B27" s="25">
        <v>96.059113300492612</v>
      </c>
      <c r="C27" s="25" t="e">
        <f>#REF!</f>
        <v>#REF!</v>
      </c>
      <c r="D27" s="25" t="e">
        <f>#REF!</f>
        <v>#REF!</v>
      </c>
      <c r="E27" s="30" t="e">
        <f t="shared" si="0"/>
        <v>#REF!</v>
      </c>
    </row>
    <row r="28" spans="1:5" ht="27">
      <c r="A28" s="32" t="s">
        <v>55</v>
      </c>
      <c r="B28" s="25">
        <v>100</v>
      </c>
      <c r="C28" s="25" t="e">
        <f>#REF!</f>
        <v>#REF!</v>
      </c>
      <c r="D28" s="25" t="e">
        <f>#REF!</f>
        <v>#REF!</v>
      </c>
      <c r="E28" s="30" t="e">
        <f t="shared" si="0"/>
        <v>#REF!</v>
      </c>
    </row>
    <row r="29" spans="1:5" ht="27">
      <c r="A29" s="32" t="s">
        <v>69</v>
      </c>
      <c r="B29" s="25">
        <v>91.297208538587853</v>
      </c>
      <c r="C29" s="25" t="e">
        <f>#REF!</f>
        <v>#REF!</v>
      </c>
      <c r="D29" s="25" t="e">
        <f>#REF!</f>
        <v>#REF!</v>
      </c>
      <c r="E29" s="30" t="e">
        <f t="shared" si="0"/>
        <v>#REF!</v>
      </c>
    </row>
    <row r="30" spans="1:5" ht="27">
      <c r="A30" s="34" t="s">
        <v>67</v>
      </c>
      <c r="B30" s="25">
        <v>99.835796387520531</v>
      </c>
      <c r="C30" s="25" t="e">
        <f>#REF!</f>
        <v>#REF!</v>
      </c>
      <c r="D30" s="25" t="e">
        <f>#REF!</f>
        <v>#REF!</v>
      </c>
      <c r="E30" s="30" t="e">
        <f t="shared" si="0"/>
        <v>#REF!</v>
      </c>
    </row>
    <row r="31" spans="1:5" ht="27">
      <c r="A31" s="32" t="s">
        <v>68</v>
      </c>
      <c r="B31" s="25">
        <v>99.835796387520531</v>
      </c>
      <c r="C31" s="25" t="e">
        <f>#REF!</f>
        <v>#REF!</v>
      </c>
      <c r="D31" s="25" t="e">
        <f>#REF!</f>
        <v>#REF!</v>
      </c>
      <c r="E31" s="30" t="e">
        <f t="shared" si="0"/>
        <v>#REF!</v>
      </c>
    </row>
    <row r="32" spans="1:5" ht="14.25" thickBot="1">
      <c r="A32" s="44" t="s">
        <v>63</v>
      </c>
      <c r="B32" s="36">
        <v>100</v>
      </c>
      <c r="C32" s="36" t="e">
        <f>#REF!</f>
        <v>#REF!</v>
      </c>
      <c r="D32" s="36" t="e">
        <f>#REF!</f>
        <v>#REF!</v>
      </c>
      <c r="E32" s="37" t="e">
        <f t="shared" si="0"/>
        <v>#REF!</v>
      </c>
    </row>
    <row r="33" spans="1:5" ht="16.5" thickBot="1">
      <c r="A33" s="41" t="s">
        <v>7</v>
      </c>
      <c r="B33" s="42">
        <v>72.569999999999993</v>
      </c>
      <c r="C33" s="42" t="e">
        <f>#REF!</f>
        <v>#REF!</v>
      </c>
      <c r="D33" s="42" t="e">
        <f>#REF!</f>
        <v>#REF!</v>
      </c>
      <c r="E33" s="43" t="e">
        <f t="shared" si="0"/>
        <v>#REF!</v>
      </c>
    </row>
    <row r="34" spans="1:5" ht="27">
      <c r="A34" s="38" t="s">
        <v>49</v>
      </c>
      <c r="B34" s="39">
        <v>94.779116465863453</v>
      </c>
      <c r="C34" s="39" t="e">
        <f>#REF!</f>
        <v>#REF!</v>
      </c>
      <c r="D34" s="39" t="e">
        <f>#REF!</f>
        <v>#REF!</v>
      </c>
      <c r="E34" s="40" t="e">
        <f t="shared" si="0"/>
        <v>#REF!</v>
      </c>
    </row>
    <row r="35" spans="1:5" ht="27">
      <c r="A35" s="34" t="s">
        <v>50</v>
      </c>
      <c r="B35" s="25">
        <v>96.787148594377513</v>
      </c>
      <c r="C35" s="25" t="e">
        <f>#REF!</f>
        <v>#REF!</v>
      </c>
      <c r="D35" s="25" t="e">
        <f>#REF!</f>
        <v>#REF!</v>
      </c>
      <c r="E35" s="30" t="e">
        <f t="shared" si="0"/>
        <v>#REF!</v>
      </c>
    </row>
    <row r="36" spans="1:5" ht="27">
      <c r="A36" s="34" t="s">
        <v>52</v>
      </c>
      <c r="B36" s="25">
        <v>47.947454844006572</v>
      </c>
      <c r="C36" s="25" t="e">
        <f>#REF!</f>
        <v>#REF!</v>
      </c>
      <c r="D36" s="25" t="e">
        <f>#REF!</f>
        <v>#REF!</v>
      </c>
      <c r="E36" s="30" t="e">
        <f t="shared" si="0"/>
        <v>#REF!</v>
      </c>
    </row>
    <row r="37" spans="1:5" ht="27">
      <c r="A37" s="34" t="s">
        <v>53</v>
      </c>
      <c r="B37" s="25">
        <v>54.515599343185549</v>
      </c>
      <c r="C37" s="25" t="e">
        <f>#REF!</f>
        <v>#REF!</v>
      </c>
      <c r="D37" s="25" t="e">
        <f>#REF!</f>
        <v>#REF!</v>
      </c>
      <c r="E37" s="30" t="e">
        <f t="shared" si="0"/>
        <v>#REF!</v>
      </c>
    </row>
    <row r="38" spans="1:5" ht="27">
      <c r="A38" s="34" t="s">
        <v>54</v>
      </c>
      <c r="B38" s="25">
        <v>71.756978653530382</v>
      </c>
      <c r="C38" s="25" t="e">
        <f>#REF!</f>
        <v>#REF!</v>
      </c>
      <c r="D38" s="25" t="e">
        <f>#REF!</f>
        <v>#REF!</v>
      </c>
      <c r="E38" s="30" t="e">
        <f t="shared" si="0"/>
        <v>#REF!</v>
      </c>
    </row>
    <row r="39" spans="1:5" ht="27.75" thickBot="1">
      <c r="A39" s="35" t="s">
        <v>51</v>
      </c>
      <c r="B39" s="36">
        <v>87.550200803212846</v>
      </c>
      <c r="C39" s="36" t="e">
        <f>#REF!</f>
        <v>#REF!</v>
      </c>
      <c r="D39" s="36" t="e">
        <f>#REF!</f>
        <v>#REF!</v>
      </c>
      <c r="E39" s="37" t="e">
        <f t="shared" si="0"/>
        <v>#REF!</v>
      </c>
    </row>
    <row r="40" spans="1:5">
      <c r="B40" s="13"/>
      <c r="C40" s="13"/>
      <c r="D40" s="13"/>
    </row>
    <row r="41" spans="1:5">
      <c r="A41" s="14" t="s">
        <v>9</v>
      </c>
      <c r="B41" s="9" t="s">
        <v>81</v>
      </c>
      <c r="D41" s="13"/>
    </row>
    <row r="42" spans="1:5">
      <c r="A42" s="15" t="s">
        <v>4</v>
      </c>
      <c r="B42" s="9" t="s">
        <v>82</v>
      </c>
      <c r="D42" s="13"/>
    </row>
    <row r="43" spans="1:5">
      <c r="A43" s="16" t="s">
        <v>5</v>
      </c>
      <c r="B43" s="9" t="s">
        <v>83</v>
      </c>
      <c r="D43" s="13"/>
    </row>
    <row r="44" spans="1:5">
      <c r="B44" s="13"/>
      <c r="C44" s="13"/>
      <c r="D44" s="13"/>
    </row>
    <row r="45" spans="1:5">
      <c r="A45" s="17" t="s">
        <v>1</v>
      </c>
      <c r="B45" s="18"/>
      <c r="C45" s="18"/>
      <c r="D45" s="18"/>
      <c r="E45" s="19"/>
    </row>
    <row r="46" spans="1:5" ht="12.75">
      <c r="A46" s="98" t="s">
        <v>56</v>
      </c>
      <c r="B46" s="98"/>
      <c r="C46" s="98"/>
      <c r="D46" s="98"/>
      <c r="E46" s="98"/>
    </row>
    <row r="47" spans="1:5" ht="12.75">
      <c r="A47" s="98" t="s">
        <v>57</v>
      </c>
      <c r="B47" s="98"/>
      <c r="C47" s="98"/>
      <c r="D47" s="98"/>
      <c r="E47" s="98"/>
    </row>
    <row r="48" spans="1:5" ht="12.75">
      <c r="A48" s="98" t="s">
        <v>72</v>
      </c>
      <c r="B48" s="98"/>
      <c r="C48" s="98"/>
      <c r="D48" s="98"/>
      <c r="E48" s="98"/>
    </row>
    <row r="49" spans="1:5" ht="12.75">
      <c r="A49" s="98" t="s">
        <v>8</v>
      </c>
      <c r="B49" s="98"/>
      <c r="C49" s="98"/>
      <c r="D49" s="98"/>
      <c r="E49" s="98"/>
    </row>
  </sheetData>
  <mergeCells count="4">
    <mergeCell ref="A46:E46"/>
    <mergeCell ref="A47:E47"/>
    <mergeCell ref="A48:E48"/>
    <mergeCell ref="A49:E49"/>
  </mergeCells>
  <conditionalFormatting sqref="B6:E39">
    <cfRule type="cellIs" dxfId="37" priority="1" stopIfTrue="1" operator="greaterThanOrEqual">
      <formula>95</formula>
    </cfRule>
    <cfRule type="cellIs" dxfId="36" priority="2" stopIfTrue="1" operator="between">
      <formula>95</formula>
      <formula>80.01</formula>
    </cfRule>
    <cfRule type="cellIs" dxfId="35" priority="3" stopIfTrue="1" operator="lessThanOrEqual">
      <formula>80</formula>
    </cfRule>
  </conditionalFormatting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/>
  </sheetViews>
  <sheetFormatPr baseColWidth="10" defaultRowHeight="13.5"/>
  <cols>
    <col min="1" max="1" width="39.7109375" style="1" customWidth="1"/>
    <col min="2" max="5" width="19.5703125" style="1" customWidth="1"/>
    <col min="6" max="6" width="51.85546875" style="1" customWidth="1"/>
    <col min="7" max="16384" width="11.42578125" style="1"/>
  </cols>
  <sheetData>
    <row r="1" spans="1:8" ht="16.5">
      <c r="A1" s="8" t="s">
        <v>85</v>
      </c>
      <c r="B1" s="2"/>
    </row>
    <row r="2" spans="1:8" ht="16.5">
      <c r="A2" s="23" t="s">
        <v>86</v>
      </c>
      <c r="B2" s="2"/>
      <c r="F2" s="3"/>
    </row>
    <row r="3" spans="1:8" ht="16.5">
      <c r="A3" s="23" t="s">
        <v>87</v>
      </c>
      <c r="B3" s="2"/>
    </row>
    <row r="4" spans="1:8" ht="14.25" thickBot="1"/>
    <row r="5" spans="1:8" ht="27.75" customHeight="1" thickBot="1">
      <c r="A5" s="4" t="s">
        <v>6</v>
      </c>
      <c r="B5" s="4" t="s">
        <v>0</v>
      </c>
      <c r="C5" s="5" t="s">
        <v>78</v>
      </c>
      <c r="D5" s="6" t="s">
        <v>80</v>
      </c>
      <c r="E5" s="5" t="s">
        <v>89</v>
      </c>
      <c r="F5" s="7"/>
    </row>
    <row r="6" spans="1:8" s="24" customFormat="1" ht="31.5" customHeight="1">
      <c r="A6" s="27" t="s">
        <v>70</v>
      </c>
      <c r="B6" s="26">
        <v>89.03024618117891</v>
      </c>
      <c r="C6" s="26" t="e">
        <f>#REF!</f>
        <v>#REF!</v>
      </c>
      <c r="D6" s="26" t="e">
        <f>#REF!</f>
        <v>#REF!</v>
      </c>
      <c r="E6" s="28" t="e">
        <f>(B6*0.35)+(C6*0.4)+(D6*0.25)</f>
        <v>#REF!</v>
      </c>
    </row>
    <row r="7" spans="1:8" s="9" customFormat="1" ht="13.5" customHeight="1">
      <c r="A7" s="29" t="s">
        <v>10</v>
      </c>
      <c r="B7" s="25">
        <v>89.561341778090537</v>
      </c>
      <c r="C7" s="25" t="e">
        <f>#REF!</f>
        <v>#REF!</v>
      </c>
      <c r="D7" s="25" t="e">
        <f>#REF!</f>
        <v>#REF!</v>
      </c>
      <c r="E7" s="30" t="e">
        <f t="shared" ref="E7:E38" si="0">(B7*0.35)+(C7*0.4)+(D7*0.25)</f>
        <v>#REF!</v>
      </c>
      <c r="F7" s="20"/>
    </row>
    <row r="8" spans="1:8" s="9" customFormat="1" ht="13.5" customHeight="1">
      <c r="A8" s="29" t="s">
        <v>11</v>
      </c>
      <c r="B8" s="25">
        <v>89.195402298850581</v>
      </c>
      <c r="C8" s="25" t="e">
        <f>#REF!</f>
        <v>#REF!</v>
      </c>
      <c r="D8" s="25" t="e">
        <f>#REF!</f>
        <v>#REF!</v>
      </c>
      <c r="E8" s="30" t="e">
        <f t="shared" si="0"/>
        <v>#REF!</v>
      </c>
      <c r="F8" s="20"/>
    </row>
    <row r="9" spans="1:8" s="9" customFormat="1" ht="13.5" customHeight="1">
      <c r="A9" s="29" t="s">
        <v>12</v>
      </c>
      <c r="B9" s="25">
        <v>99.390100867933384</v>
      </c>
      <c r="C9" s="25" t="e">
        <f>#REF!</f>
        <v>#REF!</v>
      </c>
      <c r="D9" s="25" t="e">
        <f>#REF!</f>
        <v>#REF!</v>
      </c>
      <c r="E9" s="30" t="e">
        <f t="shared" si="0"/>
        <v>#REF!</v>
      </c>
      <c r="F9" s="20"/>
    </row>
    <row r="10" spans="1:8" s="9" customFormat="1" ht="13.5" customHeight="1">
      <c r="A10" s="29" t="s">
        <v>13</v>
      </c>
      <c r="B10" s="25">
        <v>77.476737821565408</v>
      </c>
      <c r="C10" s="25" t="e">
        <f>#REF!</f>
        <v>#REF!</v>
      </c>
      <c r="D10" s="25" t="e">
        <f>#REF!</f>
        <v>#REF!</v>
      </c>
      <c r="E10" s="30" t="e">
        <f t="shared" si="0"/>
        <v>#REF!</v>
      </c>
      <c r="F10" s="20"/>
    </row>
    <row r="11" spans="1:8" s="9" customFormat="1" ht="13.5" customHeight="1">
      <c r="A11" s="29" t="s">
        <v>79</v>
      </c>
      <c r="B11" s="25">
        <v>88.35249042145594</v>
      </c>
      <c r="C11" s="25" t="e">
        <f>#REF!</f>
        <v>#REF!</v>
      </c>
      <c r="D11" s="25" t="e">
        <f>#REF!</f>
        <v>#REF!</v>
      </c>
      <c r="E11" s="30" t="e">
        <f t="shared" si="0"/>
        <v>#REF!</v>
      </c>
      <c r="F11" s="20"/>
    </row>
    <row r="12" spans="1:8" s="9" customFormat="1" ht="13.5" customHeight="1">
      <c r="A12" s="29" t="s">
        <v>14</v>
      </c>
      <c r="B12" s="25">
        <v>92.939244663382595</v>
      </c>
      <c r="C12" s="25" t="e">
        <f>#REF!</f>
        <v>#REF!</v>
      </c>
      <c r="D12" s="25" t="e">
        <f>#REF!</f>
        <v>#REF!</v>
      </c>
      <c r="E12" s="30" t="e">
        <f t="shared" si="0"/>
        <v>#REF!</v>
      </c>
      <c r="F12" s="20"/>
      <c r="H12" s="10"/>
    </row>
    <row r="13" spans="1:8" s="9" customFormat="1" ht="13.5" customHeight="1">
      <c r="A13" s="29" t="s">
        <v>15</v>
      </c>
      <c r="B13" s="25">
        <v>70.688970990695125</v>
      </c>
      <c r="C13" s="25" t="e">
        <f>#REF!</f>
        <v>#REF!</v>
      </c>
      <c r="D13" s="25" t="e">
        <f>#REF!</f>
        <v>#REF!</v>
      </c>
      <c r="E13" s="30" t="e">
        <f t="shared" si="0"/>
        <v>#REF!</v>
      </c>
      <c r="F13" s="20"/>
    </row>
    <row r="14" spans="1:8" s="9" customFormat="1" ht="13.5" customHeight="1">
      <c r="A14" s="29" t="s">
        <v>16</v>
      </c>
      <c r="B14" s="25">
        <v>98.037766830870282</v>
      </c>
      <c r="C14" s="25" t="e">
        <f>#REF!</f>
        <v>#REF!</v>
      </c>
      <c r="D14" s="25" t="e">
        <f>#REF!</f>
        <v>#REF!</v>
      </c>
      <c r="E14" s="30" t="e">
        <f t="shared" si="0"/>
        <v>#REF!</v>
      </c>
      <c r="F14" s="20"/>
    </row>
    <row r="15" spans="1:8" s="9" customFormat="1" ht="13.5" customHeight="1">
      <c r="A15" s="29" t="s">
        <v>84</v>
      </c>
      <c r="B15" s="25">
        <v>98.405496499870367</v>
      </c>
      <c r="C15" s="25" t="e">
        <f>#REF!</f>
        <v>#REF!</v>
      </c>
      <c r="D15" s="25" t="e">
        <f>#REF!</f>
        <v>#REF!</v>
      </c>
      <c r="E15" s="30" t="e">
        <f t="shared" si="0"/>
        <v>#REF!</v>
      </c>
      <c r="F15" s="20"/>
    </row>
    <row r="16" spans="1:8" ht="13.5" customHeight="1">
      <c r="A16" s="29" t="s">
        <v>17</v>
      </c>
      <c r="B16" s="25">
        <v>84.570942042206411</v>
      </c>
      <c r="C16" s="25" t="e">
        <f>#REF!</f>
        <v>#REF!</v>
      </c>
      <c r="D16" s="25" t="e">
        <f>#REF!</f>
        <v>#REF!</v>
      </c>
      <c r="E16" s="30" t="e">
        <f t="shared" si="0"/>
        <v>#REF!</v>
      </c>
      <c r="F16" s="21"/>
      <c r="G16" s="9"/>
    </row>
    <row r="17" spans="1:8" ht="13.5" customHeight="1">
      <c r="A17" s="29" t="s">
        <v>18</v>
      </c>
      <c r="B17" s="25">
        <v>90.166442752649644</v>
      </c>
      <c r="C17" s="25" t="e">
        <f>#REF!</f>
        <v>#REF!</v>
      </c>
      <c r="D17" s="25" t="e">
        <f>#REF!</f>
        <v>#REF!</v>
      </c>
      <c r="E17" s="30" t="e">
        <f t="shared" si="0"/>
        <v>#REF!</v>
      </c>
      <c r="F17" s="21"/>
      <c r="G17" s="9"/>
    </row>
    <row r="18" spans="1:8" ht="13.5" customHeight="1">
      <c r="A18" s="29" t="s">
        <v>19</v>
      </c>
      <c r="B18" s="25">
        <v>81.605376713636531</v>
      </c>
      <c r="C18" s="25" t="e">
        <f>#REF!</f>
        <v>#REF!</v>
      </c>
      <c r="D18" s="25" t="e">
        <f>#REF!</f>
        <v>#REF!</v>
      </c>
      <c r="E18" s="30" t="e">
        <f t="shared" si="0"/>
        <v>#REF!</v>
      </c>
      <c r="F18" s="21"/>
      <c r="G18" s="9"/>
    </row>
    <row r="19" spans="1:8" ht="13.5" customHeight="1">
      <c r="A19" s="29" t="s">
        <v>20</v>
      </c>
      <c r="B19" s="25">
        <v>82.115489874110565</v>
      </c>
      <c r="C19" s="25" t="e">
        <f>#REF!</f>
        <v>#REF!</v>
      </c>
      <c r="D19" s="25" t="e">
        <f>#REF!</f>
        <v>#REF!</v>
      </c>
      <c r="E19" s="30" t="e">
        <f t="shared" si="0"/>
        <v>#REF!</v>
      </c>
      <c r="F19" s="21"/>
      <c r="G19" s="9"/>
    </row>
    <row r="20" spans="1:8" ht="13.5" customHeight="1">
      <c r="A20" s="29" t="s">
        <v>21</v>
      </c>
      <c r="B20" s="25">
        <v>85.675189616076324</v>
      </c>
      <c r="C20" s="25" t="e">
        <f>#REF!</f>
        <v>#REF!</v>
      </c>
      <c r="D20" s="25" t="e">
        <f>#REF!</f>
        <v>#REF!</v>
      </c>
      <c r="E20" s="30" t="e">
        <f t="shared" si="0"/>
        <v>#REF!</v>
      </c>
      <c r="F20" s="21"/>
      <c r="G20" s="9"/>
    </row>
    <row r="21" spans="1:8" s="11" customFormat="1" ht="13.5" customHeight="1">
      <c r="A21" s="31" t="s">
        <v>22</v>
      </c>
      <c r="B21" s="25">
        <v>99.421717712572288</v>
      </c>
      <c r="C21" s="25" t="e">
        <f>#REF!</f>
        <v>#REF!</v>
      </c>
      <c r="D21" s="25" t="e">
        <f>#REF!</f>
        <v>#REF!</v>
      </c>
      <c r="E21" s="30" t="e">
        <f t="shared" si="0"/>
        <v>#REF!</v>
      </c>
      <c r="F21" s="22"/>
      <c r="G21" s="9"/>
    </row>
    <row r="22" spans="1:8" ht="13.5" customHeight="1">
      <c r="A22" s="29" t="s">
        <v>23</v>
      </c>
      <c r="B22" s="25">
        <v>89.387581341604331</v>
      </c>
      <c r="C22" s="25" t="e">
        <f>#REF!</f>
        <v>#REF!</v>
      </c>
      <c r="D22" s="25" t="e">
        <f>#REF!</f>
        <v>#REF!</v>
      </c>
      <c r="E22" s="30" t="e">
        <f t="shared" si="0"/>
        <v>#REF!</v>
      </c>
      <c r="F22" s="21"/>
      <c r="G22" s="9"/>
    </row>
    <row r="23" spans="1:8" s="9" customFormat="1" ht="13.5" customHeight="1">
      <c r="A23" s="29" t="s">
        <v>24</v>
      </c>
      <c r="B23" s="25">
        <v>95.865054485744139</v>
      </c>
      <c r="C23" s="25" t="e">
        <f>#REF!</f>
        <v>#REF!</v>
      </c>
      <c r="D23" s="25" t="e">
        <f>#REF!</f>
        <v>#REF!</v>
      </c>
      <c r="E23" s="30" t="e">
        <f t="shared" si="0"/>
        <v>#REF!</v>
      </c>
      <c r="F23" s="20"/>
      <c r="H23" s="10"/>
    </row>
    <row r="24" spans="1:8" ht="13.5" customHeight="1">
      <c r="A24" s="29" t="s">
        <v>25</v>
      </c>
      <c r="B24" s="25">
        <v>99.444233926992538</v>
      </c>
      <c r="C24" s="25" t="e">
        <f>#REF!</f>
        <v>#REF!</v>
      </c>
      <c r="D24" s="25" t="e">
        <f>#REF!</f>
        <v>#REF!</v>
      </c>
      <c r="E24" s="30" t="e">
        <f t="shared" si="0"/>
        <v>#REF!</v>
      </c>
      <c r="F24" s="21"/>
      <c r="G24" s="9"/>
      <c r="H24" s="12"/>
    </row>
    <row r="25" spans="1:8" ht="13.5" customHeight="1">
      <c r="A25" s="29" t="s">
        <v>26</v>
      </c>
      <c r="B25" s="25">
        <v>93.621321207528112</v>
      </c>
      <c r="C25" s="25" t="e">
        <f>#REF!</f>
        <v>#REF!</v>
      </c>
      <c r="D25" s="25" t="e">
        <f>#REF!</f>
        <v>#REF!</v>
      </c>
      <c r="E25" s="30" t="e">
        <f t="shared" si="0"/>
        <v>#REF!</v>
      </c>
      <c r="F25" s="21"/>
      <c r="G25" s="9"/>
    </row>
    <row r="26" spans="1:8" ht="13.5" customHeight="1">
      <c r="A26" s="29" t="s">
        <v>27</v>
      </c>
      <c r="B26" s="25">
        <v>70.872498113877427</v>
      </c>
      <c r="C26" s="25" t="e">
        <f>#REF!</f>
        <v>#REF!</v>
      </c>
      <c r="D26" s="25" t="e">
        <f>#REF!</f>
        <v>#REF!</v>
      </c>
      <c r="E26" s="30" t="e">
        <f t="shared" si="0"/>
        <v>#REF!</v>
      </c>
      <c r="F26" s="21"/>
      <c r="G26" s="9"/>
    </row>
    <row r="27" spans="1:8" ht="13.5" customHeight="1">
      <c r="A27" s="31" t="s">
        <v>28</v>
      </c>
      <c r="B27" s="25">
        <v>95.362022492796726</v>
      </c>
      <c r="C27" s="25" t="e">
        <f>#REF!</f>
        <v>#REF!</v>
      </c>
      <c r="D27" s="25" t="e">
        <f>#REF!</f>
        <v>#REF!</v>
      </c>
      <c r="E27" s="30" t="e">
        <f t="shared" si="0"/>
        <v>#REF!</v>
      </c>
      <c r="F27" s="21"/>
      <c r="G27" s="9"/>
      <c r="H27" s="12"/>
    </row>
    <row r="28" spans="1:8" ht="13.5" customHeight="1">
      <c r="A28" s="29" t="s">
        <v>29</v>
      </c>
      <c r="B28" s="25">
        <v>78.653530377668318</v>
      </c>
      <c r="C28" s="25" t="e">
        <f>#REF!</f>
        <v>#REF!</v>
      </c>
      <c r="D28" s="25" t="e">
        <f>#REF!</f>
        <v>#REF!</v>
      </c>
      <c r="E28" s="30" t="e">
        <f t="shared" si="0"/>
        <v>#REF!</v>
      </c>
      <c r="F28" s="21"/>
      <c r="G28" s="9"/>
    </row>
    <row r="29" spans="1:8" ht="13.5" customHeight="1">
      <c r="A29" s="29" t="s">
        <v>30</v>
      </c>
      <c r="B29" s="25">
        <v>67.531472359058569</v>
      </c>
      <c r="C29" s="25" t="e">
        <f>#REF!</f>
        <v>#REF!</v>
      </c>
      <c r="D29" s="25" t="e">
        <f>#REF!</f>
        <v>#REF!</v>
      </c>
      <c r="E29" s="30" t="e">
        <f t="shared" si="0"/>
        <v>#REF!</v>
      </c>
      <c r="F29" s="21"/>
      <c r="G29" s="9"/>
    </row>
    <row r="30" spans="1:8" ht="13.5" customHeight="1">
      <c r="A30" s="29" t="s">
        <v>31</v>
      </c>
      <c r="B30" s="25">
        <v>86.761083743842363</v>
      </c>
      <c r="C30" s="25" t="e">
        <f>#REF!</f>
        <v>#REF!</v>
      </c>
      <c r="D30" s="25" t="e">
        <f>#REF!</f>
        <v>#REF!</v>
      </c>
      <c r="E30" s="30" t="e">
        <f t="shared" si="0"/>
        <v>#REF!</v>
      </c>
      <c r="F30" s="21"/>
      <c r="G30" s="9"/>
      <c r="H30" s="12"/>
    </row>
    <row r="31" spans="1:8" ht="13.5" customHeight="1">
      <c r="A31" s="29" t="s">
        <v>32</v>
      </c>
      <c r="B31" s="25">
        <v>88.218390804597703</v>
      </c>
      <c r="C31" s="25" t="e">
        <f>#REF!</f>
        <v>#REF!</v>
      </c>
      <c r="D31" s="25" t="e">
        <f>#REF!</f>
        <v>#REF!</v>
      </c>
      <c r="E31" s="30" t="e">
        <f t="shared" si="0"/>
        <v>#REF!</v>
      </c>
      <c r="F31" s="21"/>
      <c r="G31" s="9"/>
    </row>
    <row r="32" spans="1:8" ht="13.5" customHeight="1">
      <c r="A32" s="29" t="s">
        <v>33</v>
      </c>
      <c r="B32" s="25">
        <v>73.701495117103093</v>
      </c>
      <c r="C32" s="25" t="e">
        <f>#REF!</f>
        <v>#REF!</v>
      </c>
      <c r="D32" s="25" t="e">
        <f>#REF!</f>
        <v>#REF!</v>
      </c>
      <c r="E32" s="30" t="e">
        <f t="shared" si="0"/>
        <v>#REF!</v>
      </c>
      <c r="F32" s="21"/>
      <c r="G32" s="9"/>
    </row>
    <row r="33" spans="1:8" ht="13.5" customHeight="1">
      <c r="A33" s="29" t="s">
        <v>34</v>
      </c>
      <c r="B33" s="25">
        <v>96.291735084838535</v>
      </c>
      <c r="C33" s="25" t="e">
        <f>#REF!</f>
        <v>#REF!</v>
      </c>
      <c r="D33" s="25" t="e">
        <f>#REF!</f>
        <v>#REF!</v>
      </c>
      <c r="E33" s="30" t="e">
        <f t="shared" si="0"/>
        <v>#REF!</v>
      </c>
      <c r="F33" s="21"/>
      <c r="G33" s="9"/>
      <c r="H33" s="12"/>
    </row>
    <row r="34" spans="1:8" s="9" customFormat="1" ht="13.5" customHeight="1">
      <c r="A34" s="29" t="s">
        <v>35</v>
      </c>
      <c r="B34" s="25">
        <v>77.703675634710123</v>
      </c>
      <c r="C34" s="25" t="e">
        <f>#REF!</f>
        <v>#REF!</v>
      </c>
      <c r="D34" s="25" t="e">
        <f>#REF!</f>
        <v>#REF!</v>
      </c>
      <c r="E34" s="30" t="e">
        <f t="shared" si="0"/>
        <v>#REF!</v>
      </c>
      <c r="F34" s="20"/>
    </row>
    <row r="35" spans="1:8" ht="13.5" customHeight="1">
      <c r="A35" s="29" t="s">
        <v>36</v>
      </c>
      <c r="B35" s="25">
        <v>94.48549534756431</v>
      </c>
      <c r="C35" s="25" t="e">
        <f>#REF!</f>
        <v>#REF!</v>
      </c>
      <c r="D35" s="25" t="e">
        <f>#REF!</f>
        <v>#REF!</v>
      </c>
      <c r="E35" s="30" t="e">
        <f t="shared" si="0"/>
        <v>#REF!</v>
      </c>
      <c r="F35" s="21"/>
      <c r="G35" s="9"/>
    </row>
    <row r="36" spans="1:8" ht="13.5" customHeight="1">
      <c r="A36" s="29" t="s">
        <v>37</v>
      </c>
      <c r="B36" s="25">
        <v>90.996168582375475</v>
      </c>
      <c r="C36" s="25" t="e">
        <f>#REF!</f>
        <v>#REF!</v>
      </c>
      <c r="D36" s="25" t="e">
        <f>#REF!</f>
        <v>#REF!</v>
      </c>
      <c r="E36" s="30" t="e">
        <f t="shared" si="0"/>
        <v>#REF!</v>
      </c>
      <c r="F36" s="21"/>
      <c r="G36" s="9"/>
    </row>
    <row r="37" spans="1:8" ht="13.5" customHeight="1">
      <c r="A37" s="29" t="s">
        <v>38</v>
      </c>
      <c r="B37" s="25">
        <v>80.722495894909684</v>
      </c>
      <c r="C37" s="25" t="e">
        <f>#REF!</f>
        <v>#REF!</v>
      </c>
      <c r="D37" s="25" t="e">
        <f>#REF!</f>
        <v>#REF!</v>
      </c>
      <c r="E37" s="30" t="e">
        <f t="shared" si="0"/>
        <v>#REF!</v>
      </c>
      <c r="F37" s="21"/>
      <c r="G37" s="9"/>
    </row>
    <row r="38" spans="1:8" ht="13.5" customHeight="1">
      <c r="A38" s="29" t="s">
        <v>39</v>
      </c>
      <c r="B38" s="25">
        <v>82.61266192300674</v>
      </c>
      <c r="C38" s="25" t="e">
        <f>#REF!</f>
        <v>#REF!</v>
      </c>
      <c r="D38" s="25" t="e">
        <f>#REF!</f>
        <v>#REF!</v>
      </c>
      <c r="E38" s="30" t="e">
        <f t="shared" si="0"/>
        <v>#REF!</v>
      </c>
      <c r="F38" s="21"/>
      <c r="G38" s="9"/>
    </row>
    <row r="39" spans="1:8" ht="15" customHeight="1">
      <c r="B39" s="13"/>
      <c r="C39" s="13"/>
      <c r="D39" s="13"/>
      <c r="F39" s="21"/>
      <c r="G39" s="9"/>
    </row>
    <row r="40" spans="1:8" ht="12.75" customHeight="1">
      <c r="A40" s="56" t="s">
        <v>9</v>
      </c>
      <c r="B40" s="9" t="s">
        <v>81</v>
      </c>
      <c r="D40" s="13"/>
      <c r="F40" s="21"/>
      <c r="G40" s="9"/>
    </row>
    <row r="41" spans="1:8" ht="12.75" customHeight="1">
      <c r="A41" s="15" t="s">
        <v>4</v>
      </c>
      <c r="B41" s="9" t="s">
        <v>82</v>
      </c>
      <c r="D41" s="13"/>
      <c r="F41" s="21"/>
      <c r="G41" s="9"/>
    </row>
    <row r="42" spans="1:8" ht="12.75" customHeight="1">
      <c r="A42" s="16" t="s">
        <v>5</v>
      </c>
      <c r="B42" s="9" t="s">
        <v>83</v>
      </c>
      <c r="D42" s="13"/>
      <c r="F42" s="21"/>
      <c r="G42" s="9"/>
    </row>
    <row r="43" spans="1:8" ht="12.75" customHeight="1">
      <c r="B43" s="13"/>
      <c r="C43" s="13"/>
      <c r="D43" s="13"/>
      <c r="F43" s="21"/>
      <c r="G43" s="9"/>
    </row>
    <row r="44" spans="1:8" ht="12.75" customHeight="1">
      <c r="A44" s="17" t="s">
        <v>1</v>
      </c>
      <c r="B44" s="18"/>
      <c r="C44" s="18"/>
      <c r="D44" s="18"/>
      <c r="E44" s="19"/>
      <c r="F44" s="21"/>
      <c r="G44" s="9"/>
    </row>
    <row r="45" spans="1:8" ht="29.25" customHeight="1">
      <c r="A45" s="99" t="s">
        <v>90</v>
      </c>
      <c r="B45" s="99"/>
      <c r="C45" s="99"/>
      <c r="D45" s="99"/>
      <c r="E45" s="99"/>
    </row>
    <row r="46" spans="1:8" ht="32.25" customHeight="1">
      <c r="A46" s="98"/>
      <c r="B46" s="98"/>
      <c r="C46" s="98"/>
      <c r="D46" s="98"/>
      <c r="E46" s="98"/>
    </row>
    <row r="47" spans="1:8" ht="26.25" customHeight="1">
      <c r="A47" s="98"/>
      <c r="B47" s="98"/>
      <c r="C47" s="98"/>
      <c r="D47" s="98"/>
      <c r="E47" s="98"/>
    </row>
    <row r="48" spans="1:8" ht="41.25" customHeight="1">
      <c r="A48" s="98"/>
      <c r="B48" s="98"/>
      <c r="C48" s="98"/>
      <c r="D48" s="98"/>
      <c r="E48" s="98"/>
    </row>
  </sheetData>
  <mergeCells count="4">
    <mergeCell ref="A45:E45"/>
    <mergeCell ref="A46:E46"/>
    <mergeCell ref="A47:E47"/>
    <mergeCell ref="A48:E48"/>
  </mergeCells>
  <phoneticPr fontId="2" type="noConversion"/>
  <conditionalFormatting sqref="F11">
    <cfRule type="cellIs" dxfId="34" priority="16" stopIfTrue="1" operator="between">
      <formula>100</formula>
      <formula>90</formula>
    </cfRule>
  </conditionalFormatting>
  <conditionalFormatting sqref="B6:E37">
    <cfRule type="cellIs" dxfId="33" priority="18" stopIfTrue="1" operator="greaterThanOrEqual">
      <formula>95</formula>
    </cfRule>
    <cfRule type="cellIs" dxfId="32" priority="19" stopIfTrue="1" operator="between">
      <formula>95</formula>
      <formula>80.01</formula>
    </cfRule>
    <cfRule type="cellIs" dxfId="31" priority="20" stopIfTrue="1" operator="lessThanOrEqual">
      <formula>80</formula>
    </cfRule>
  </conditionalFormatting>
  <conditionalFormatting sqref="B38:E38">
    <cfRule type="cellIs" dxfId="30" priority="1" stopIfTrue="1" operator="greaterThanOrEqual">
      <formula>95</formula>
    </cfRule>
    <cfRule type="cellIs" dxfId="29" priority="2" stopIfTrue="1" operator="between">
      <formula>95</formula>
      <formula>80.01</formula>
    </cfRule>
    <cfRule type="cellIs" dxfId="28" priority="3" stopIfTrue="1" operator="lessThanOrEqual">
      <formula>80</formula>
    </cfRule>
  </conditionalFormatting>
  <printOptions horizontalCentered="1" verticalCentered="1"/>
  <pageMargins left="0.39370078740157483" right="0.39370078740157483" top="0.78740157480314965" bottom="0.78740157480314965" header="0" footer="0"/>
  <pageSetup scale="71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tabSelected="1" zoomScale="85" zoomScaleNormal="85" workbookViewId="0">
      <selection activeCell="B83" sqref="B83"/>
    </sheetView>
  </sheetViews>
  <sheetFormatPr baseColWidth="10" defaultRowHeight="13.5"/>
  <cols>
    <col min="1" max="1" width="5.140625" style="54" customWidth="1"/>
    <col min="2" max="2" width="39.7109375" style="80" customWidth="1"/>
    <col min="3" max="6" width="19.5703125" style="80" customWidth="1"/>
    <col min="7" max="7" width="3.140625" style="80" customWidth="1"/>
    <col min="8" max="8" width="4.42578125" style="54" customWidth="1"/>
    <col min="9" max="16384" width="11.42578125" style="54"/>
  </cols>
  <sheetData>
    <row r="1" spans="2:7" ht="18.75">
      <c r="B1" s="96" t="s">
        <v>97</v>
      </c>
      <c r="C1" s="86"/>
    </row>
    <row r="2" spans="2:7" ht="16.5">
      <c r="B2" s="97" t="s">
        <v>86</v>
      </c>
      <c r="C2" s="86"/>
      <c r="G2" s="81"/>
    </row>
    <row r="3" spans="2:7" ht="16.5">
      <c r="B3" s="97" t="s">
        <v>87</v>
      </c>
      <c r="C3" s="86"/>
    </row>
    <row r="4" spans="2:7" ht="14.25" thickBot="1"/>
    <row r="5" spans="2:7" ht="16.5" thickBot="1">
      <c r="B5" s="4" t="s">
        <v>6</v>
      </c>
      <c r="C5" s="4" t="s">
        <v>74</v>
      </c>
      <c r="D5" s="5" t="s">
        <v>75</v>
      </c>
      <c r="E5" s="6" t="s">
        <v>76</v>
      </c>
      <c r="F5" s="5" t="s">
        <v>77</v>
      </c>
      <c r="G5" s="87"/>
    </row>
    <row r="6" spans="2:7" ht="19.5">
      <c r="B6" s="27" t="s">
        <v>70</v>
      </c>
      <c r="C6" s="26">
        <v>93.858178800816901</v>
      </c>
      <c r="D6" s="26">
        <v>93.272014981986175</v>
      </c>
      <c r="E6" s="26">
        <v>95.5625</v>
      </c>
      <c r="F6" s="28">
        <v>94.049793573080379</v>
      </c>
      <c r="G6" s="88"/>
    </row>
    <row r="7" spans="2:7">
      <c r="B7" s="29" t="s">
        <v>10</v>
      </c>
      <c r="C7" s="25">
        <v>87.735551081591964</v>
      </c>
      <c r="D7" s="25">
        <v>95.1</v>
      </c>
      <c r="E7" s="25">
        <v>100</v>
      </c>
      <c r="F7" s="30">
        <v>93.74744287855718</v>
      </c>
      <c r="G7" s="89"/>
    </row>
    <row r="8" spans="2:7">
      <c r="B8" s="29" t="s">
        <v>11</v>
      </c>
      <c r="C8" s="25">
        <v>96.832872115718828</v>
      </c>
      <c r="D8" s="25">
        <v>93.54</v>
      </c>
      <c r="E8" s="25">
        <v>45</v>
      </c>
      <c r="F8" s="30">
        <v>82.557505240501598</v>
      </c>
      <c r="G8" s="89"/>
    </row>
    <row r="9" spans="2:7">
      <c r="B9" s="29" t="s">
        <v>12</v>
      </c>
      <c r="C9" s="25">
        <v>98.6</v>
      </c>
      <c r="D9" s="25">
        <v>90.424479423556988</v>
      </c>
      <c r="E9" s="25">
        <v>100</v>
      </c>
      <c r="F9" s="30">
        <v>95.679791769422792</v>
      </c>
      <c r="G9" s="89"/>
    </row>
    <row r="10" spans="2:7">
      <c r="B10" s="29" t="s">
        <v>13</v>
      </c>
      <c r="C10" s="25">
        <v>82.81981096762118</v>
      </c>
      <c r="D10" s="25">
        <v>93.77</v>
      </c>
      <c r="E10" s="25">
        <v>98.5</v>
      </c>
      <c r="F10" s="30">
        <v>91.119933838667407</v>
      </c>
      <c r="G10" s="89"/>
    </row>
    <row r="11" spans="2:7">
      <c r="B11" s="29" t="s">
        <v>79</v>
      </c>
      <c r="C11" s="25">
        <v>92.193304836261987</v>
      </c>
      <c r="D11" s="25">
        <v>96.14</v>
      </c>
      <c r="E11" s="25">
        <v>100</v>
      </c>
      <c r="F11" s="30">
        <v>95.723656692691691</v>
      </c>
      <c r="G11" s="89"/>
    </row>
    <row r="12" spans="2:7">
      <c r="B12" s="29" t="s">
        <v>14</v>
      </c>
      <c r="C12" s="25">
        <v>91.390520975374983</v>
      </c>
      <c r="D12" s="25">
        <v>97.89</v>
      </c>
      <c r="E12" s="25">
        <v>100</v>
      </c>
      <c r="F12" s="30">
        <v>96.142682341381246</v>
      </c>
      <c r="G12" s="89"/>
    </row>
    <row r="13" spans="2:7">
      <c r="B13" s="29" t="s">
        <v>15</v>
      </c>
      <c r="C13" s="25">
        <v>90.833313292777035</v>
      </c>
      <c r="D13" s="25">
        <v>68.260000000000005</v>
      </c>
      <c r="E13" s="25">
        <v>71</v>
      </c>
      <c r="F13" s="30">
        <v>76.845659652471966</v>
      </c>
      <c r="G13" s="89"/>
    </row>
    <row r="14" spans="2:7">
      <c r="B14" s="29" t="s">
        <v>16</v>
      </c>
      <c r="C14" s="25">
        <v>97.864723229686732</v>
      </c>
      <c r="D14" s="25">
        <v>90.5</v>
      </c>
      <c r="E14" s="25">
        <v>100</v>
      </c>
      <c r="F14" s="30">
        <v>95.45265313039036</v>
      </c>
      <c r="G14" s="89"/>
    </row>
    <row r="15" spans="2:7">
      <c r="B15" s="29" t="s">
        <v>84</v>
      </c>
      <c r="C15" s="25">
        <v>96.736125648133836</v>
      </c>
      <c r="D15" s="25">
        <v>96.59</v>
      </c>
      <c r="E15" s="25">
        <v>100</v>
      </c>
      <c r="F15" s="30">
        <v>97.49364397684684</v>
      </c>
      <c r="G15" s="89"/>
    </row>
    <row r="16" spans="2:7">
      <c r="B16" s="29" t="s">
        <v>17</v>
      </c>
      <c r="C16" s="25">
        <v>97.605042697336359</v>
      </c>
      <c r="D16" s="25">
        <v>92.99</v>
      </c>
      <c r="E16" s="25">
        <v>100</v>
      </c>
      <c r="F16" s="30">
        <v>96.357764944067725</v>
      </c>
      <c r="G16" s="90"/>
    </row>
    <row r="17" spans="2:7">
      <c r="B17" s="29" t="s">
        <v>18</v>
      </c>
      <c r="C17" s="25">
        <v>97.763455988927049</v>
      </c>
      <c r="D17" s="25">
        <v>96.36</v>
      </c>
      <c r="E17" s="25">
        <v>100</v>
      </c>
      <c r="F17" s="30">
        <v>97.761209596124473</v>
      </c>
      <c r="G17" s="90"/>
    </row>
    <row r="18" spans="2:7">
      <c r="B18" s="29" t="s">
        <v>19</v>
      </c>
      <c r="C18" s="25">
        <v>91.774926204377465</v>
      </c>
      <c r="D18" s="25">
        <v>80.87</v>
      </c>
      <c r="E18" s="25">
        <v>95</v>
      </c>
      <c r="F18" s="30">
        <v>88.219224171532119</v>
      </c>
      <c r="G18" s="90"/>
    </row>
    <row r="19" spans="2:7">
      <c r="B19" s="29" t="s">
        <v>20</v>
      </c>
      <c r="C19" s="25">
        <v>85.174133659220502</v>
      </c>
      <c r="D19" s="25">
        <v>94.87</v>
      </c>
      <c r="E19" s="25">
        <v>100</v>
      </c>
      <c r="F19" s="30">
        <v>92.758946780727172</v>
      </c>
      <c r="G19" s="90"/>
    </row>
    <row r="20" spans="2:7">
      <c r="B20" s="29" t="s">
        <v>21</v>
      </c>
      <c r="C20" s="25">
        <v>98.529933500632154</v>
      </c>
      <c r="D20" s="25">
        <v>95.22</v>
      </c>
      <c r="E20" s="25">
        <v>100</v>
      </c>
      <c r="F20" s="30">
        <v>97.573476725221255</v>
      </c>
      <c r="G20" s="90"/>
    </row>
    <row r="21" spans="2:7">
      <c r="B21" s="31" t="s">
        <v>22</v>
      </c>
      <c r="C21" s="25">
        <v>93.103458521688339</v>
      </c>
      <c r="D21" s="25">
        <v>94.67</v>
      </c>
      <c r="E21" s="25">
        <v>96</v>
      </c>
      <c r="F21" s="30">
        <v>94.454210482590923</v>
      </c>
      <c r="G21" s="91"/>
    </row>
    <row r="22" spans="2:7">
      <c r="B22" s="29" t="s">
        <v>23</v>
      </c>
      <c r="C22" s="25">
        <v>98.07264165903733</v>
      </c>
      <c r="D22" s="25">
        <v>93</v>
      </c>
      <c r="E22" s="25">
        <v>100</v>
      </c>
      <c r="F22" s="30">
        <v>96.525424580663071</v>
      </c>
      <c r="G22" s="90"/>
    </row>
    <row r="23" spans="2:7">
      <c r="B23" s="29" t="s">
        <v>24</v>
      </c>
      <c r="C23" s="25">
        <v>98.535174287045294</v>
      </c>
      <c r="D23" s="25">
        <v>92.73</v>
      </c>
      <c r="E23" s="25">
        <v>100</v>
      </c>
      <c r="F23" s="30">
        <v>96.57931100046585</v>
      </c>
      <c r="G23" s="89"/>
    </row>
    <row r="24" spans="2:7">
      <c r="B24" s="29" t="s">
        <v>25</v>
      </c>
      <c r="C24" s="25">
        <v>98.357201327906253</v>
      </c>
      <c r="D24" s="25">
        <v>95.27</v>
      </c>
      <c r="E24" s="25">
        <v>100</v>
      </c>
      <c r="F24" s="30">
        <v>97.533020464767191</v>
      </c>
      <c r="G24" s="90"/>
    </row>
    <row r="25" spans="2:7">
      <c r="B25" s="29" t="s">
        <v>26</v>
      </c>
      <c r="C25" s="25">
        <v>95.403387140783167</v>
      </c>
      <c r="D25" s="25">
        <v>95.62</v>
      </c>
      <c r="E25" s="25">
        <v>100</v>
      </c>
      <c r="F25" s="30">
        <v>96.639185499274106</v>
      </c>
      <c r="G25" s="90"/>
    </row>
    <row r="26" spans="2:7">
      <c r="B26" s="29" t="s">
        <v>27</v>
      </c>
      <c r="C26" s="25">
        <v>84.248388291644034</v>
      </c>
      <c r="D26" s="25">
        <v>94.14</v>
      </c>
      <c r="E26" s="25">
        <v>100</v>
      </c>
      <c r="F26" s="30">
        <v>92.142935902075408</v>
      </c>
      <c r="G26" s="90"/>
    </row>
    <row r="27" spans="2:7">
      <c r="B27" s="31" t="s">
        <v>28</v>
      </c>
      <c r="C27" s="25">
        <v>97.256578318526635</v>
      </c>
      <c r="D27" s="25">
        <v>94</v>
      </c>
      <c r="E27" s="25">
        <v>100</v>
      </c>
      <c r="F27" s="30">
        <v>96.639802411484311</v>
      </c>
      <c r="G27" s="90"/>
    </row>
    <row r="28" spans="2:7">
      <c r="B28" s="29" t="s">
        <v>29</v>
      </c>
      <c r="C28" s="25">
        <v>91.478246029433308</v>
      </c>
      <c r="D28" s="25">
        <v>94.84</v>
      </c>
      <c r="E28" s="25">
        <v>100</v>
      </c>
      <c r="F28" s="30">
        <v>94.953386110301665</v>
      </c>
      <c r="G28" s="90"/>
    </row>
    <row r="29" spans="2:7">
      <c r="B29" s="29" t="s">
        <v>30</v>
      </c>
      <c r="C29" s="25">
        <v>91.611874113918645</v>
      </c>
      <c r="D29" s="25">
        <v>94.96</v>
      </c>
      <c r="E29" s="25">
        <v>70</v>
      </c>
      <c r="F29" s="30">
        <v>87.548155939871521</v>
      </c>
      <c r="G29" s="90"/>
    </row>
    <row r="30" spans="2:7">
      <c r="B30" s="29" t="s">
        <v>31</v>
      </c>
      <c r="C30" s="25">
        <v>89.903403318093098</v>
      </c>
      <c r="D30" s="25">
        <v>95.02</v>
      </c>
      <c r="E30" s="25">
        <v>98.5</v>
      </c>
      <c r="F30" s="30">
        <v>94.099191161332584</v>
      </c>
      <c r="G30" s="90"/>
    </row>
    <row r="31" spans="2:7">
      <c r="B31" s="29" t="s">
        <v>32</v>
      </c>
      <c r="C31" s="25">
        <v>90.533422305925882</v>
      </c>
      <c r="D31" s="25">
        <v>94.79</v>
      </c>
      <c r="E31" s="25">
        <v>100</v>
      </c>
      <c r="F31" s="30">
        <v>94.602697807074065</v>
      </c>
      <c r="G31" s="90"/>
    </row>
    <row r="32" spans="2:7">
      <c r="B32" s="29" t="s">
        <v>33</v>
      </c>
      <c r="C32" s="25">
        <v>80.834771613150679</v>
      </c>
      <c r="D32" s="25">
        <v>94.61</v>
      </c>
      <c r="E32" s="25">
        <v>100</v>
      </c>
      <c r="F32" s="30">
        <v>91.136170064602737</v>
      </c>
      <c r="G32" s="90"/>
    </row>
    <row r="33" spans="2:7">
      <c r="B33" s="29" t="s">
        <v>34</v>
      </c>
      <c r="C33" s="25">
        <v>97.961840463010844</v>
      </c>
      <c r="D33" s="25">
        <v>94.93</v>
      </c>
      <c r="E33" s="25">
        <v>100</v>
      </c>
      <c r="F33" s="30">
        <v>97.258644162053798</v>
      </c>
      <c r="G33" s="90"/>
    </row>
    <row r="34" spans="2:7">
      <c r="B34" s="29" t="s">
        <v>35</v>
      </c>
      <c r="C34" s="25">
        <v>98.222492816470918</v>
      </c>
      <c r="D34" s="25">
        <v>94.3</v>
      </c>
      <c r="E34" s="25">
        <v>100</v>
      </c>
      <c r="F34" s="30">
        <v>97.09787248576481</v>
      </c>
      <c r="G34" s="89"/>
    </row>
    <row r="35" spans="2:7">
      <c r="B35" s="29" t="s">
        <v>36</v>
      </c>
      <c r="C35" s="25">
        <v>88.629997561378133</v>
      </c>
      <c r="D35" s="25">
        <v>95.14</v>
      </c>
      <c r="E35" s="25">
        <v>100</v>
      </c>
      <c r="F35" s="30">
        <v>94.076499146482348</v>
      </c>
      <c r="G35" s="90"/>
    </row>
    <row r="36" spans="2:7">
      <c r="B36" s="29" t="s">
        <v>37</v>
      </c>
      <c r="C36" s="25">
        <v>99.40630499889761</v>
      </c>
      <c r="D36" s="25">
        <v>95.51</v>
      </c>
      <c r="E36" s="25">
        <v>100</v>
      </c>
      <c r="F36" s="30">
        <v>97.99620674961416</v>
      </c>
      <c r="G36" s="90"/>
    </row>
    <row r="37" spans="2:7">
      <c r="B37" s="29" t="s">
        <v>38</v>
      </c>
      <c r="C37" s="25">
        <v>95.664060605027217</v>
      </c>
      <c r="D37" s="25">
        <v>94.12</v>
      </c>
      <c r="E37" s="25">
        <v>84</v>
      </c>
      <c r="F37" s="30">
        <v>92.130421211759526</v>
      </c>
      <c r="G37" s="90"/>
    </row>
    <row r="38" spans="2:7" ht="14.25" thickBot="1">
      <c r="B38" s="52" t="s">
        <v>39</v>
      </c>
      <c r="C38" s="25">
        <v>91.272443564736392</v>
      </c>
      <c r="D38" s="46">
        <v>94.53</v>
      </c>
      <c r="E38" s="46">
        <v>100</v>
      </c>
      <c r="F38" s="30">
        <v>94.757355247657742</v>
      </c>
      <c r="G38" s="90"/>
    </row>
    <row r="39" spans="2:7" ht="16.5" thickBot="1">
      <c r="B39" s="53" t="s">
        <v>2</v>
      </c>
      <c r="C39" s="50">
        <v>98.314686376161788</v>
      </c>
      <c r="D39" s="50">
        <v>88.083809161715649</v>
      </c>
      <c r="E39" s="50">
        <v>95.166666666666671</v>
      </c>
      <c r="F39" s="51">
        <v>93.435330563009558</v>
      </c>
      <c r="G39" s="92"/>
    </row>
    <row r="40" spans="2:7">
      <c r="B40" s="48" t="s">
        <v>40</v>
      </c>
      <c r="C40" s="39">
        <v>100</v>
      </c>
      <c r="D40" s="39">
        <v>92.695924764890279</v>
      </c>
      <c r="E40" s="39">
        <v>100</v>
      </c>
      <c r="F40" s="40">
        <v>97.078369905956123</v>
      </c>
      <c r="G40" s="90"/>
    </row>
    <row r="41" spans="2:7" ht="27">
      <c r="B41" s="32" t="s">
        <v>41</v>
      </c>
      <c r="C41" s="25">
        <v>100</v>
      </c>
      <c r="D41" s="25">
        <v>92.037617554858926</v>
      </c>
      <c r="E41" s="25">
        <v>100</v>
      </c>
      <c r="F41" s="30">
        <v>96.81504702194357</v>
      </c>
      <c r="G41" s="90"/>
    </row>
    <row r="42" spans="2:7">
      <c r="B42" s="32" t="s">
        <v>42</v>
      </c>
      <c r="C42" s="25">
        <v>95.768025078369902</v>
      </c>
      <c r="D42" s="25">
        <v>86.665456700306294</v>
      </c>
      <c r="E42" s="25">
        <v>100</v>
      </c>
      <c r="F42" s="30">
        <v>93.184991457551973</v>
      </c>
      <c r="G42" s="90"/>
    </row>
    <row r="43" spans="2:7" ht="27">
      <c r="B43" s="32" t="s">
        <v>73</v>
      </c>
      <c r="C43" s="25">
        <v>44.854881266490764</v>
      </c>
      <c r="D43" s="25">
        <v>71.298929070308859</v>
      </c>
      <c r="E43" s="25">
        <v>96</v>
      </c>
      <c r="F43" s="30">
        <v>68.218780071395315</v>
      </c>
      <c r="G43" s="90"/>
    </row>
    <row r="44" spans="2:7">
      <c r="B44" s="32" t="s">
        <v>71</v>
      </c>
      <c r="C44" s="25">
        <v>99.843260188087783</v>
      </c>
      <c r="D44" s="25">
        <v>93.964742154397328</v>
      </c>
      <c r="E44" s="25">
        <v>100</v>
      </c>
      <c r="F44" s="30">
        <v>97.531037927589651</v>
      </c>
      <c r="G44" s="90"/>
    </row>
    <row r="45" spans="2:7" ht="14.25" thickBot="1">
      <c r="B45" s="45" t="s">
        <v>43</v>
      </c>
      <c r="C45" s="46">
        <v>99.373040752351088</v>
      </c>
      <c r="D45" s="46">
        <v>91.840184725532254</v>
      </c>
      <c r="E45" s="46">
        <v>75</v>
      </c>
      <c r="F45" s="47">
        <v>90.26663815353578</v>
      </c>
      <c r="G45" s="90"/>
    </row>
    <row r="46" spans="2:7" ht="16.5" thickBot="1">
      <c r="B46" s="49" t="s">
        <v>3</v>
      </c>
      <c r="C46" s="50">
        <v>96.04371584699453</v>
      </c>
      <c r="D46" s="50">
        <v>87.297546034539707</v>
      </c>
      <c r="E46" s="50">
        <v>82.15</v>
      </c>
      <c r="F46" s="51">
        <v>89.071818960263954</v>
      </c>
      <c r="G46" s="92"/>
    </row>
    <row r="47" spans="2:7" ht="27">
      <c r="B47" s="48" t="s">
        <v>44</v>
      </c>
      <c r="C47" s="39">
        <v>67.554858934169289</v>
      </c>
      <c r="D47" s="39">
        <v>75.877942962709739</v>
      </c>
      <c r="E47" s="39">
        <v>25</v>
      </c>
      <c r="F47" s="40">
        <v>60.245377812043145</v>
      </c>
      <c r="G47" s="90"/>
    </row>
    <row r="48" spans="2:7">
      <c r="B48" s="32" t="s">
        <v>45</v>
      </c>
      <c r="C48" s="25">
        <v>86.677115987460823</v>
      </c>
      <c r="D48" s="25">
        <v>88.167533034403391</v>
      </c>
      <c r="E48" s="25">
        <v>98.5</v>
      </c>
      <c r="F48" s="30">
        <v>90.229003809372642</v>
      </c>
      <c r="G48" s="90"/>
    </row>
    <row r="49" spans="2:7">
      <c r="B49" s="32" t="s">
        <v>58</v>
      </c>
      <c r="C49" s="25">
        <v>92.319749216300934</v>
      </c>
      <c r="D49" s="25">
        <v>88.924629173297291</v>
      </c>
      <c r="E49" s="25">
        <v>82</v>
      </c>
      <c r="F49" s="30">
        <v>88.38176389502425</v>
      </c>
      <c r="G49" s="90"/>
    </row>
    <row r="50" spans="2:7" ht="27">
      <c r="B50" s="32" t="s">
        <v>59</v>
      </c>
      <c r="C50" s="25">
        <v>79.310344827586206</v>
      </c>
      <c r="D50" s="25">
        <v>85.07223660896824</v>
      </c>
      <c r="E50" s="25">
        <v>93.5</v>
      </c>
      <c r="F50" s="30">
        <v>85.162515333242467</v>
      </c>
      <c r="G50" s="90"/>
    </row>
    <row r="51" spans="2:7" ht="27">
      <c r="B51" s="32" t="s">
        <v>46</v>
      </c>
      <c r="C51" s="25">
        <v>99.843260188087783</v>
      </c>
      <c r="D51" s="25">
        <v>91.000034448310302</v>
      </c>
      <c r="E51" s="25">
        <v>100</v>
      </c>
      <c r="F51" s="30">
        <v>96.345154845154838</v>
      </c>
      <c r="G51" s="90"/>
    </row>
    <row r="52" spans="2:7" ht="27">
      <c r="B52" s="32" t="s">
        <v>60</v>
      </c>
      <c r="C52" s="25">
        <v>79.780564263322887</v>
      </c>
      <c r="D52" s="25">
        <v>80.775169211250784</v>
      </c>
      <c r="E52" s="25">
        <v>97.5</v>
      </c>
      <c r="F52" s="30">
        <v>84.608265176663323</v>
      </c>
      <c r="G52" s="90"/>
    </row>
    <row r="53" spans="2:7" ht="27">
      <c r="B53" s="32" t="s">
        <v>61</v>
      </c>
      <c r="C53" s="25">
        <v>100</v>
      </c>
      <c r="D53" s="25">
        <v>93.354231974921618</v>
      </c>
      <c r="E53" s="25">
        <v>25</v>
      </c>
      <c r="F53" s="30">
        <v>78.591692789968647</v>
      </c>
      <c r="G53" s="90"/>
    </row>
    <row r="54" spans="2:7" ht="27">
      <c r="B54" s="32" t="s">
        <v>47</v>
      </c>
      <c r="C54" s="25">
        <v>99.686520376175551</v>
      </c>
      <c r="D54" s="25">
        <v>92.26858697580883</v>
      </c>
      <c r="E54" s="25">
        <v>100</v>
      </c>
      <c r="F54" s="30">
        <v>96.797716921984971</v>
      </c>
      <c r="G54" s="90"/>
    </row>
    <row r="55" spans="2:7" ht="27">
      <c r="B55" s="33" t="s">
        <v>48</v>
      </c>
      <c r="C55" s="25">
        <v>89.811912225705328</v>
      </c>
      <c r="D55" s="25">
        <v>88.117522033842675</v>
      </c>
      <c r="E55" s="25">
        <v>100</v>
      </c>
      <c r="F55" s="30">
        <v>91.681178092533941</v>
      </c>
      <c r="G55" s="90"/>
    </row>
    <row r="56" spans="2:7" ht="27.75" thickBot="1">
      <c r="B56" s="45" t="s">
        <v>62</v>
      </c>
      <c r="C56" s="46">
        <v>92.789968652037615</v>
      </c>
      <c r="D56" s="46">
        <v>89.417573921884255</v>
      </c>
      <c r="E56" s="46">
        <v>100</v>
      </c>
      <c r="F56" s="47">
        <v>93.243518596966879</v>
      </c>
      <c r="G56" s="90"/>
    </row>
    <row r="57" spans="2:7" ht="16.5" thickBot="1">
      <c r="B57" s="49" t="s">
        <v>64</v>
      </c>
      <c r="C57" s="50">
        <v>97.111509180474712</v>
      </c>
      <c r="D57" s="50">
        <v>90.485684982185845</v>
      </c>
      <c r="E57" s="50">
        <v>65.285714285714278</v>
      </c>
      <c r="F57" s="51">
        <v>86.504730777469049</v>
      </c>
      <c r="G57" s="92"/>
    </row>
    <row r="58" spans="2:7" ht="40.5">
      <c r="B58" s="48" t="s">
        <v>65</v>
      </c>
      <c r="C58" s="39">
        <v>93.416927899686513</v>
      </c>
      <c r="D58" s="39">
        <v>87.232306284319691</v>
      </c>
      <c r="E58" s="39">
        <v>25</v>
      </c>
      <c r="F58" s="40">
        <v>73.838847278618147</v>
      </c>
      <c r="G58" s="90"/>
    </row>
    <row r="59" spans="2:7" ht="27">
      <c r="B59" s="32" t="s">
        <v>66</v>
      </c>
      <c r="C59" s="25">
        <v>94.827586206896555</v>
      </c>
      <c r="D59" s="25">
        <v>91.081362211456252</v>
      </c>
      <c r="E59" s="25">
        <v>82</v>
      </c>
      <c r="F59" s="30">
        <v>90.122200056996292</v>
      </c>
      <c r="G59" s="90"/>
    </row>
    <row r="60" spans="2:7" ht="27">
      <c r="B60" s="32" t="s">
        <v>55</v>
      </c>
      <c r="C60" s="25">
        <v>100</v>
      </c>
      <c r="D60" s="25">
        <v>93.354231974921618</v>
      </c>
      <c r="E60" s="25">
        <v>100</v>
      </c>
      <c r="F60" s="30">
        <v>97.341692789968647</v>
      </c>
      <c r="G60" s="90"/>
    </row>
    <row r="61" spans="2:7" ht="27">
      <c r="B61" s="32" t="s">
        <v>69</v>
      </c>
      <c r="C61" s="25">
        <v>91.536050156739819</v>
      </c>
      <c r="D61" s="25">
        <v>86.606502555073661</v>
      </c>
      <c r="E61" s="25">
        <v>25</v>
      </c>
      <c r="F61" s="30">
        <v>72.930218576888393</v>
      </c>
      <c r="G61" s="90"/>
    </row>
    <row r="62" spans="2:7" ht="27">
      <c r="B62" s="34" t="s">
        <v>67</v>
      </c>
      <c r="C62" s="25">
        <v>100</v>
      </c>
      <c r="D62" s="25">
        <v>93.025078369905941</v>
      </c>
      <c r="E62" s="25">
        <v>25</v>
      </c>
      <c r="F62" s="30">
        <v>78.460031347962371</v>
      </c>
      <c r="G62" s="90"/>
    </row>
    <row r="63" spans="2:7" ht="27">
      <c r="B63" s="32" t="s">
        <v>68</v>
      </c>
      <c r="C63" s="25">
        <v>100</v>
      </c>
      <c r="D63" s="25">
        <v>90.721003134796234</v>
      </c>
      <c r="E63" s="25">
        <v>100</v>
      </c>
      <c r="F63" s="30">
        <v>96.288401253918494</v>
      </c>
      <c r="G63" s="90"/>
    </row>
    <row r="64" spans="2:7" ht="14.25" thickBot="1">
      <c r="B64" s="44" t="s">
        <v>63</v>
      </c>
      <c r="C64" s="36">
        <v>100</v>
      </c>
      <c r="D64" s="36">
        <v>91.379310344827587</v>
      </c>
      <c r="E64" s="36">
        <v>100</v>
      </c>
      <c r="F64" s="37">
        <v>96.551724137931046</v>
      </c>
      <c r="G64" s="90"/>
    </row>
    <row r="65" spans="2:7" ht="16.5" thickBot="1">
      <c r="B65" s="41" t="s">
        <v>7</v>
      </c>
      <c r="C65" s="42">
        <v>83.955958761298021</v>
      </c>
      <c r="D65" s="42">
        <v>87.969156560340153</v>
      </c>
      <c r="E65" s="42">
        <v>100</v>
      </c>
      <c r="F65" s="43">
        <v>89.572248190590358</v>
      </c>
      <c r="G65" s="92"/>
    </row>
    <row r="66" spans="2:7" ht="27">
      <c r="B66" s="38" t="s">
        <v>49</v>
      </c>
      <c r="C66" s="39">
        <v>95.852534562211972</v>
      </c>
      <c r="D66" s="39">
        <v>92.767081708613958</v>
      </c>
      <c r="E66" s="39">
        <v>100</v>
      </c>
      <c r="F66" s="40">
        <v>95.655219780219767</v>
      </c>
      <c r="G66" s="90"/>
    </row>
    <row r="67" spans="2:7" ht="27">
      <c r="B67" s="34" t="s">
        <v>50</v>
      </c>
      <c r="C67" s="25">
        <v>95.852534562211972</v>
      </c>
      <c r="D67" s="25">
        <v>91.778403048564329</v>
      </c>
      <c r="E67" s="25">
        <v>100</v>
      </c>
      <c r="F67" s="30">
        <v>95.259748316199918</v>
      </c>
      <c r="G67" s="90"/>
    </row>
    <row r="68" spans="2:7" ht="27">
      <c r="B68" s="34" t="s">
        <v>52</v>
      </c>
      <c r="C68" s="25">
        <v>67.554858934169289</v>
      </c>
      <c r="D68" s="25">
        <v>82.817279927848759</v>
      </c>
      <c r="E68" s="25">
        <v>100</v>
      </c>
      <c r="F68" s="30">
        <v>81.771112598098753</v>
      </c>
      <c r="G68" s="90"/>
    </row>
    <row r="69" spans="2:7" ht="27">
      <c r="B69" s="34" t="s">
        <v>53</v>
      </c>
      <c r="C69" s="25">
        <v>73.510971786833863</v>
      </c>
      <c r="D69" s="25">
        <v>85.887919337481861</v>
      </c>
      <c r="E69" s="25">
        <v>100</v>
      </c>
      <c r="F69" s="30">
        <v>85.084007860384602</v>
      </c>
      <c r="G69" s="90"/>
    </row>
    <row r="70" spans="2:7" ht="27">
      <c r="B70" s="34" t="s">
        <v>54</v>
      </c>
      <c r="C70" s="25">
        <v>92.163009404388717</v>
      </c>
      <c r="D70" s="25">
        <v>89.217420510523965</v>
      </c>
      <c r="E70" s="25">
        <v>100</v>
      </c>
      <c r="F70" s="30">
        <v>92.944021495745631</v>
      </c>
      <c r="G70" s="90"/>
    </row>
    <row r="71" spans="2:7" ht="27.75" thickBot="1">
      <c r="B71" s="35" t="s">
        <v>51</v>
      </c>
      <c r="C71" s="36">
        <v>78.801843317972356</v>
      </c>
      <c r="D71" s="36">
        <v>85.346834829008003</v>
      </c>
      <c r="E71" s="36">
        <v>100</v>
      </c>
      <c r="F71" s="37">
        <v>86.719379092893533</v>
      </c>
      <c r="G71" s="90"/>
    </row>
    <row r="72" spans="2:7">
      <c r="G72" s="90"/>
    </row>
    <row r="73" spans="2:7">
      <c r="B73" s="56" t="s">
        <v>9</v>
      </c>
      <c r="C73" s="55" t="s">
        <v>81</v>
      </c>
      <c r="G73" s="90"/>
    </row>
    <row r="74" spans="2:7">
      <c r="B74" s="15" t="s">
        <v>4</v>
      </c>
      <c r="C74" s="55" t="s">
        <v>82</v>
      </c>
      <c r="G74" s="90"/>
    </row>
    <row r="75" spans="2:7">
      <c r="B75" s="16" t="s">
        <v>5</v>
      </c>
      <c r="C75" s="55" t="s">
        <v>83</v>
      </c>
      <c r="G75" s="90"/>
    </row>
    <row r="76" spans="2:7">
      <c r="G76" s="90"/>
    </row>
    <row r="77" spans="2:7">
      <c r="B77" s="94" t="s">
        <v>1</v>
      </c>
      <c r="C77" s="93"/>
      <c r="D77" s="93"/>
      <c r="E77" s="93"/>
      <c r="F77" s="93"/>
      <c r="G77" s="90"/>
    </row>
    <row r="78" spans="2:7">
      <c r="B78" s="100" t="s">
        <v>56</v>
      </c>
      <c r="C78" s="100"/>
      <c r="D78" s="100"/>
      <c r="E78" s="100"/>
      <c r="F78" s="100"/>
    </row>
    <row r="79" spans="2:7" ht="26.25" customHeight="1">
      <c r="B79" s="100" t="s">
        <v>57</v>
      </c>
      <c r="C79" s="100"/>
      <c r="D79" s="100"/>
      <c r="E79" s="100"/>
      <c r="F79" s="100"/>
    </row>
    <row r="80" spans="2:7">
      <c r="B80" s="100" t="s">
        <v>72</v>
      </c>
      <c r="C80" s="100"/>
      <c r="D80" s="100"/>
      <c r="E80" s="100"/>
      <c r="F80" s="100"/>
    </row>
    <row r="81" spans="2:6">
      <c r="B81" s="100" t="s">
        <v>8</v>
      </c>
      <c r="C81" s="100"/>
      <c r="D81" s="100"/>
      <c r="E81" s="100"/>
      <c r="F81" s="100"/>
    </row>
  </sheetData>
  <mergeCells count="4">
    <mergeCell ref="B78:F78"/>
    <mergeCell ref="B79:F79"/>
    <mergeCell ref="B80:F80"/>
    <mergeCell ref="B81:F81"/>
  </mergeCells>
  <conditionalFormatting sqref="G11">
    <cfRule type="cellIs" dxfId="27" priority="9" stopIfTrue="1" operator="between">
      <formula>100</formula>
      <formula>90</formula>
    </cfRule>
  </conditionalFormatting>
  <conditionalFormatting sqref="C6:F71">
    <cfRule type="cellIs" dxfId="26" priority="10" stopIfTrue="1" operator="greaterThanOrEqual">
      <formula>95</formula>
    </cfRule>
    <cfRule type="cellIs" dxfId="25" priority="11" stopIfTrue="1" operator="between">
      <formula>95</formula>
      <formula>80.01</formula>
    </cfRule>
    <cfRule type="cellIs" dxfId="24" priority="12" stopIfTrue="1" operator="lessThanOrEqual">
      <formula>80</formula>
    </cfRule>
  </conditionalFormatting>
  <pageMargins left="0.7" right="0.7" top="0.75" bottom="0.75" header="0.3" footer="0.3"/>
  <pageSetup orientation="portrait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3"/>
  <sheetViews>
    <sheetView zoomScale="85" zoomScaleNormal="85" workbookViewId="0">
      <pane xSplit="1" ySplit="5" topLeftCell="AK6" activePane="bottomRight" state="frozen"/>
      <selection pane="topRight" activeCell="B1" sqref="B1"/>
      <selection pane="bottomLeft" activeCell="A6" sqref="A6"/>
      <selection pane="bottomRight" activeCell="AK1" sqref="AK1"/>
    </sheetView>
  </sheetViews>
  <sheetFormatPr baseColWidth="10" defaultRowHeight="13.5"/>
  <cols>
    <col min="1" max="1" width="40.140625" customWidth="1"/>
    <col min="2" max="2" width="13.7109375" customWidth="1"/>
    <col min="3" max="3" width="16" customWidth="1"/>
    <col min="4" max="4" width="14.85546875" customWidth="1"/>
    <col min="5" max="5" width="18.140625" customWidth="1"/>
    <col min="6" max="6" width="3.140625" customWidth="1"/>
    <col min="7" max="7" width="22.42578125" style="1" customWidth="1"/>
    <col min="8" max="8" width="22.28515625" style="1" customWidth="1"/>
    <col min="9" max="9" width="24.5703125" style="1" customWidth="1"/>
    <col min="10" max="10" width="23" style="1" customWidth="1"/>
    <col min="11" max="11" width="4.42578125" style="54" customWidth="1"/>
    <col min="12" max="12" width="22" style="54" customWidth="1"/>
    <col min="13" max="13" width="23.140625" style="54" customWidth="1"/>
    <col min="14" max="14" width="21.42578125" style="54" customWidth="1"/>
    <col min="15" max="15" width="24" style="54" customWidth="1"/>
    <col min="16" max="16" width="3.85546875" style="54" customWidth="1"/>
    <col min="17" max="17" width="26" style="54" customWidth="1"/>
    <col min="18" max="18" width="23" style="54" customWidth="1"/>
    <col min="19" max="19" width="21.28515625" style="54" customWidth="1"/>
    <col min="20" max="20" width="22.5703125" style="54" customWidth="1"/>
    <col min="21" max="21" width="4.42578125" style="82" customWidth="1"/>
    <col min="22" max="22" width="22.85546875" style="54" customWidth="1"/>
    <col min="23" max="23" width="23" style="54" customWidth="1"/>
    <col min="24" max="24" width="21.28515625" style="54" customWidth="1"/>
    <col min="25" max="25" width="32.42578125" style="54" customWidth="1"/>
    <col min="26" max="26" width="5.7109375" style="82" customWidth="1"/>
    <col min="27" max="30" width="24.28515625" style="54" customWidth="1"/>
    <col min="31" max="31" width="4.42578125" style="54" customWidth="1"/>
    <col min="32" max="35" width="24.140625" style="54" customWidth="1"/>
    <col min="36" max="36" width="4.42578125" style="54" customWidth="1"/>
    <col min="37" max="40" width="24.42578125" style="54" customWidth="1"/>
    <col min="41" max="41" width="4.42578125" style="54" customWidth="1"/>
    <col min="42" max="42" width="25.28515625" style="54" customWidth="1"/>
    <col min="43" max="46" width="18.140625" style="54" customWidth="1"/>
    <col min="47" max="48" width="11.42578125" style="54"/>
  </cols>
  <sheetData>
    <row r="1" spans="1:46" s="54" customFormat="1" ht="15.75">
      <c r="A1" s="78" t="s">
        <v>88</v>
      </c>
      <c r="F1" s="82"/>
      <c r="G1" s="78" t="s">
        <v>85</v>
      </c>
      <c r="H1" s="80"/>
      <c r="I1" s="80"/>
      <c r="J1" s="80"/>
      <c r="K1" s="82"/>
      <c r="L1" s="78" t="s">
        <v>91</v>
      </c>
      <c r="P1" s="82"/>
      <c r="Q1" s="78" t="s">
        <v>94</v>
      </c>
      <c r="U1" s="82"/>
      <c r="V1" s="78" t="s">
        <v>93</v>
      </c>
      <c r="Z1" s="82"/>
      <c r="AA1" s="78" t="s">
        <v>92</v>
      </c>
      <c r="AE1" s="82"/>
      <c r="AF1" s="55" t="s">
        <v>96</v>
      </c>
      <c r="AJ1" s="82"/>
      <c r="AK1" s="55" t="s">
        <v>98</v>
      </c>
      <c r="AO1" s="95"/>
    </row>
    <row r="2" spans="1:46" s="54" customFormat="1">
      <c r="A2" s="79" t="s">
        <v>86</v>
      </c>
      <c r="F2" s="82"/>
      <c r="G2" s="79" t="s">
        <v>86</v>
      </c>
      <c r="H2" s="80"/>
      <c r="I2" s="80"/>
      <c r="J2" s="80"/>
      <c r="K2" s="82"/>
      <c r="L2" s="79" t="s">
        <v>86</v>
      </c>
      <c r="P2" s="82"/>
      <c r="Q2" s="79" t="s">
        <v>86</v>
      </c>
      <c r="U2" s="82"/>
      <c r="V2" s="79" t="s">
        <v>86</v>
      </c>
      <c r="Z2" s="82"/>
      <c r="AA2" s="79" t="s">
        <v>86</v>
      </c>
      <c r="AE2" s="82"/>
      <c r="AF2" s="79" t="s">
        <v>86</v>
      </c>
      <c r="AJ2" s="82"/>
      <c r="AK2" s="79" t="s">
        <v>86</v>
      </c>
      <c r="AO2" s="95"/>
    </row>
    <row r="3" spans="1:46" s="54" customFormat="1">
      <c r="A3" s="79" t="s">
        <v>87</v>
      </c>
      <c r="F3" s="82"/>
      <c r="G3" s="79" t="s">
        <v>87</v>
      </c>
      <c r="H3" s="80"/>
      <c r="I3" s="80"/>
      <c r="J3" s="80"/>
      <c r="K3" s="82"/>
      <c r="L3" s="79" t="s">
        <v>87</v>
      </c>
      <c r="P3" s="82"/>
      <c r="Q3" s="79" t="s">
        <v>87</v>
      </c>
      <c r="U3" s="82"/>
      <c r="V3" s="79" t="s">
        <v>87</v>
      </c>
      <c r="Z3" s="82"/>
      <c r="AA3" s="79" t="s">
        <v>87</v>
      </c>
      <c r="AE3" s="82"/>
      <c r="AF3" s="79" t="s">
        <v>87</v>
      </c>
      <c r="AJ3" s="82"/>
      <c r="AK3" s="79" t="s">
        <v>87</v>
      </c>
      <c r="AO3" s="95"/>
    </row>
    <row r="4" spans="1:46" s="54" customFormat="1" ht="14.25" thickBot="1">
      <c r="F4" s="82"/>
      <c r="G4" s="80"/>
      <c r="H4" s="80"/>
      <c r="I4" s="80"/>
      <c r="J4" s="80"/>
      <c r="K4" s="82"/>
      <c r="P4" s="82"/>
      <c r="U4" s="82"/>
      <c r="Z4" s="82"/>
      <c r="AE4" s="82"/>
      <c r="AJ4" s="82"/>
      <c r="AO4" s="95"/>
    </row>
    <row r="5" spans="1:46" ht="21" customHeight="1" thickBot="1">
      <c r="A5" s="4" t="s">
        <v>6</v>
      </c>
      <c r="B5" s="4" t="s">
        <v>0</v>
      </c>
      <c r="C5" s="5" t="s">
        <v>78</v>
      </c>
      <c r="D5" s="6" t="s">
        <v>80</v>
      </c>
      <c r="E5" s="5" t="s">
        <v>89</v>
      </c>
      <c r="F5" s="82"/>
      <c r="G5" s="4" t="s">
        <v>0</v>
      </c>
      <c r="H5" s="5" t="s">
        <v>78</v>
      </c>
      <c r="I5" s="6" t="s">
        <v>80</v>
      </c>
      <c r="J5" s="5" t="s">
        <v>89</v>
      </c>
      <c r="K5" s="82"/>
      <c r="L5" s="5" t="s">
        <v>74</v>
      </c>
      <c r="M5" s="5" t="s">
        <v>75</v>
      </c>
      <c r="N5" s="5" t="s">
        <v>76</v>
      </c>
      <c r="O5" s="5" t="s">
        <v>77</v>
      </c>
      <c r="P5" s="82"/>
      <c r="Q5" s="4" t="s">
        <v>74</v>
      </c>
      <c r="R5" s="5" t="s">
        <v>75</v>
      </c>
      <c r="S5" s="6" t="s">
        <v>76</v>
      </c>
      <c r="T5" s="5" t="s">
        <v>77</v>
      </c>
      <c r="V5" s="4" t="s">
        <v>74</v>
      </c>
      <c r="W5" s="5" t="s">
        <v>75</v>
      </c>
      <c r="X5" s="6" t="s">
        <v>76</v>
      </c>
      <c r="Y5" s="5" t="s">
        <v>77</v>
      </c>
      <c r="AA5" s="4" t="s">
        <v>74</v>
      </c>
      <c r="AB5" s="5" t="s">
        <v>75</v>
      </c>
      <c r="AC5" s="6" t="s">
        <v>76</v>
      </c>
      <c r="AD5" s="5" t="s">
        <v>77</v>
      </c>
      <c r="AE5" s="82"/>
      <c r="AF5" s="4" t="s">
        <v>74</v>
      </c>
      <c r="AG5" s="5" t="s">
        <v>75</v>
      </c>
      <c r="AH5" s="6" t="s">
        <v>76</v>
      </c>
      <c r="AI5" s="5" t="s">
        <v>77</v>
      </c>
      <c r="AJ5" s="82"/>
      <c r="AK5" s="4" t="s">
        <v>74</v>
      </c>
      <c r="AL5" s="5" t="s">
        <v>75</v>
      </c>
      <c r="AM5" s="6" t="s">
        <v>76</v>
      </c>
      <c r="AN5" s="5" t="s">
        <v>77</v>
      </c>
      <c r="AO5" s="95"/>
      <c r="AP5" s="4" t="s">
        <v>6</v>
      </c>
      <c r="AQ5" s="4" t="s">
        <v>0</v>
      </c>
      <c r="AR5" s="5" t="s">
        <v>78</v>
      </c>
      <c r="AS5" s="6" t="s">
        <v>80</v>
      </c>
      <c r="AT5" s="5" t="s">
        <v>89</v>
      </c>
    </row>
    <row r="6" spans="1:46" ht="19.5">
      <c r="A6" s="83" t="s">
        <v>70</v>
      </c>
      <c r="B6" s="26">
        <v>97.66</v>
      </c>
      <c r="C6" s="26">
        <v>81.87</v>
      </c>
      <c r="D6" s="26">
        <v>93.63</v>
      </c>
      <c r="E6" s="28">
        <v>87.4</v>
      </c>
      <c r="F6" s="77"/>
      <c r="G6" s="26">
        <v>89.03024618117891</v>
      </c>
      <c r="H6" s="26">
        <v>92.738621048455187</v>
      </c>
      <c r="I6" s="26">
        <v>94.239583333333343</v>
      </c>
      <c r="J6" s="28">
        <v>91.815930416128026</v>
      </c>
      <c r="K6" s="77"/>
      <c r="L6" s="26">
        <v>87.8</v>
      </c>
      <c r="M6" s="26">
        <v>97</v>
      </c>
      <c r="N6" s="26">
        <v>96</v>
      </c>
      <c r="O6" s="28">
        <v>93.9</v>
      </c>
      <c r="P6" s="77"/>
      <c r="Q6" s="26">
        <v>90.774417156224018</v>
      </c>
      <c r="R6" s="26">
        <v>92.480442823337924</v>
      </c>
      <c r="S6" s="26">
        <v>88</v>
      </c>
      <c r="T6" s="28">
        <v>90.763223134013572</v>
      </c>
      <c r="V6" s="26">
        <v>92.817848157732968</v>
      </c>
      <c r="W6" s="26">
        <v>93.796362692599857</v>
      </c>
      <c r="X6" s="26">
        <v>97.906250000000014</v>
      </c>
      <c r="Y6" s="28">
        <v>94.481354432246491</v>
      </c>
      <c r="AA6" s="26">
        <v>93.725071706566055</v>
      </c>
      <c r="AB6" s="26">
        <v>84.183750000000003</v>
      </c>
      <c r="AC6" s="26">
        <v>86.875</v>
      </c>
      <c r="AD6" s="28">
        <v>88.196025097298104</v>
      </c>
      <c r="AE6" s="82"/>
      <c r="AF6" s="26">
        <v>94.176063585949109</v>
      </c>
      <c r="AG6" s="26">
        <v>92.845625000000013</v>
      </c>
      <c r="AH6" s="26">
        <v>82.03125</v>
      </c>
      <c r="AI6" s="28">
        <v>90.60768475508219</v>
      </c>
      <c r="AJ6" s="82"/>
      <c r="AK6" s="26">
        <v>93.858178800816901</v>
      </c>
      <c r="AL6" s="26">
        <v>93.705937500000019</v>
      </c>
      <c r="AM6" s="26">
        <v>95.5625</v>
      </c>
      <c r="AN6" s="28">
        <v>94.223362580285922</v>
      </c>
      <c r="AO6" s="95"/>
      <c r="AP6" s="57" t="s">
        <v>70</v>
      </c>
      <c r="AQ6" s="58">
        <f t="shared" ref="AQ6:AT7" si="0">IF(AF6&lt;AK6,10,IF(AF6&gt;AK6,0,IF(AF6=AK6,2,0)))</f>
        <v>0</v>
      </c>
      <c r="AR6" s="58">
        <f t="shared" si="0"/>
        <v>10</v>
      </c>
      <c r="AS6" s="58">
        <f t="shared" si="0"/>
        <v>10</v>
      </c>
      <c r="AT6" s="58">
        <f t="shared" si="0"/>
        <v>10</v>
      </c>
    </row>
    <row r="7" spans="1:46">
      <c r="A7" s="84" t="s">
        <v>10</v>
      </c>
      <c r="B7" s="25">
        <v>100</v>
      </c>
      <c r="C7" s="25">
        <v>78.349999999999994</v>
      </c>
      <c r="D7" s="25">
        <v>100</v>
      </c>
      <c r="E7" s="30">
        <v>87.01</v>
      </c>
      <c r="F7" s="77"/>
      <c r="G7" s="25">
        <v>89.561341778090537</v>
      </c>
      <c r="H7" s="25">
        <v>93.893742315408005</v>
      </c>
      <c r="I7" s="25">
        <v>100</v>
      </c>
      <c r="J7" s="30">
        <v>93.903966548494893</v>
      </c>
      <c r="K7" s="77"/>
      <c r="L7" s="25">
        <v>94.1</v>
      </c>
      <c r="M7" s="25">
        <v>100</v>
      </c>
      <c r="N7" s="25">
        <v>100</v>
      </c>
      <c r="O7" s="30">
        <v>98.3</v>
      </c>
      <c r="P7" s="77"/>
      <c r="Q7" s="25">
        <v>95.194317752398547</v>
      </c>
      <c r="R7" s="25">
        <v>95.323459001692726</v>
      </c>
      <c r="S7" s="25">
        <v>100</v>
      </c>
      <c r="T7" s="30">
        <v>96.447394814016576</v>
      </c>
      <c r="V7" s="25">
        <v>97.194317752398547</v>
      </c>
      <c r="W7" s="25">
        <v>96.823459001692726</v>
      </c>
      <c r="X7" s="25">
        <v>100</v>
      </c>
      <c r="Y7" s="30">
        <v>97.747394814016587</v>
      </c>
      <c r="AA7" s="25">
        <v>90.417184675508594</v>
      </c>
      <c r="AB7" s="25">
        <v>93.44</v>
      </c>
      <c r="AC7" s="25">
        <v>100</v>
      </c>
      <c r="AD7" s="30">
        <v>94.022014636427997</v>
      </c>
      <c r="AE7" s="82"/>
      <c r="AF7" s="25">
        <v>92.005096530403193</v>
      </c>
      <c r="AG7" s="25">
        <v>94.05</v>
      </c>
      <c r="AH7" s="25">
        <v>100</v>
      </c>
      <c r="AI7" s="30">
        <v>94.821783785641117</v>
      </c>
      <c r="AJ7" s="82"/>
      <c r="AK7" s="25">
        <v>87.735551081591964</v>
      </c>
      <c r="AL7" s="25">
        <v>95.1</v>
      </c>
      <c r="AM7" s="25">
        <v>100</v>
      </c>
      <c r="AN7" s="30">
        <v>93.74744287855718</v>
      </c>
      <c r="AO7" s="95"/>
      <c r="AP7" s="59" t="s">
        <v>10</v>
      </c>
      <c r="AQ7" s="58">
        <f t="shared" si="0"/>
        <v>0</v>
      </c>
      <c r="AR7" s="58">
        <f t="shared" si="0"/>
        <v>10</v>
      </c>
      <c r="AS7" s="58">
        <f t="shared" si="0"/>
        <v>2</v>
      </c>
      <c r="AT7" s="58">
        <f t="shared" si="0"/>
        <v>0</v>
      </c>
    </row>
    <row r="8" spans="1:46">
      <c r="A8" s="84" t="s">
        <v>11</v>
      </c>
      <c r="B8" s="25">
        <v>100</v>
      </c>
      <c r="C8" s="25">
        <v>73.45</v>
      </c>
      <c r="D8" s="25">
        <v>100</v>
      </c>
      <c r="E8" s="30">
        <v>84.07</v>
      </c>
      <c r="F8" s="77"/>
      <c r="G8" s="25">
        <v>89.195402298850581</v>
      </c>
      <c r="H8" s="25">
        <v>91.479179975608332</v>
      </c>
      <c r="I8" s="25">
        <v>100</v>
      </c>
      <c r="J8" s="30">
        <v>92.810062794841031</v>
      </c>
      <c r="K8" s="77"/>
      <c r="L8" s="25">
        <v>90.2</v>
      </c>
      <c r="M8" s="25">
        <v>99.4</v>
      </c>
      <c r="N8" s="25">
        <v>100</v>
      </c>
      <c r="O8" s="30">
        <v>96.9</v>
      </c>
      <c r="P8" s="77"/>
      <c r="Q8" s="25">
        <v>95.782799389778802</v>
      </c>
      <c r="R8" s="25">
        <v>95.342463767846965</v>
      </c>
      <c r="S8" s="25">
        <v>95.666666666666671</v>
      </c>
      <c r="T8" s="30">
        <v>95.577631960228032</v>
      </c>
      <c r="V8" s="25">
        <v>97.782799389778802</v>
      </c>
      <c r="W8" s="25">
        <v>96.842463767846965</v>
      </c>
      <c r="X8" s="25">
        <v>100</v>
      </c>
      <c r="Y8" s="30">
        <v>97.960965293561372</v>
      </c>
      <c r="AA8" s="25">
        <v>96.588709496012896</v>
      </c>
      <c r="AB8" s="25">
        <v>80.12</v>
      </c>
      <c r="AC8" s="25">
        <v>100</v>
      </c>
      <c r="AD8" s="30">
        <v>90.854048323604502</v>
      </c>
      <c r="AE8" s="82"/>
      <c r="AF8" s="25">
        <v>96.266856744384825</v>
      </c>
      <c r="AG8" s="25">
        <v>93.85</v>
      </c>
      <c r="AH8" s="25">
        <v>25</v>
      </c>
      <c r="AI8" s="30">
        <v>77.483399860534689</v>
      </c>
      <c r="AJ8" s="82"/>
      <c r="AK8" s="25">
        <v>96.832872115718828</v>
      </c>
      <c r="AL8" s="25">
        <v>93.54</v>
      </c>
      <c r="AM8" s="25">
        <v>45</v>
      </c>
      <c r="AN8" s="30">
        <v>82.557505240501598</v>
      </c>
      <c r="AO8" s="95"/>
      <c r="AP8" s="59" t="s">
        <v>11</v>
      </c>
      <c r="AQ8" s="58">
        <f t="shared" ref="AQ8:AQ38" si="1">IF(AF8&lt;AK8,10,IF(AF8&gt;AK8,0,IF(AF8=AK8,2,0)))</f>
        <v>10</v>
      </c>
      <c r="AR8" s="58">
        <f t="shared" ref="AR8:AR38" si="2">IF(AG8&lt;AL8,10,IF(AG8&gt;AL8,0,IF(AG8=AL8,2,0)))</f>
        <v>0</v>
      </c>
      <c r="AS8" s="58">
        <f t="shared" ref="AS8:AS38" si="3">IF(AH8&lt;AM8,10,IF(AH8&gt;AM8,0,IF(AH8=AM8,2,0)))</f>
        <v>10</v>
      </c>
      <c r="AT8" s="58">
        <f t="shared" ref="AT8:AT38" si="4">IF(AI8&lt;AN8,10,IF(AI8&gt;AN8,0,IF(AI8=AN8,2,0)))</f>
        <v>10</v>
      </c>
    </row>
    <row r="9" spans="1:46">
      <c r="A9" s="84" t="s">
        <v>12</v>
      </c>
      <c r="B9" s="25">
        <v>100</v>
      </c>
      <c r="C9" s="25">
        <v>78.16</v>
      </c>
      <c r="D9" s="25">
        <v>100</v>
      </c>
      <c r="E9" s="30">
        <v>86.9</v>
      </c>
      <c r="F9" s="77"/>
      <c r="G9" s="25">
        <v>99.390100867933384</v>
      </c>
      <c r="H9" s="25">
        <v>92.834902100957137</v>
      </c>
      <c r="I9" s="25">
        <v>100</v>
      </c>
      <c r="J9" s="30">
        <v>96.920496144159529</v>
      </c>
      <c r="K9" s="77"/>
      <c r="L9" s="25">
        <v>86.7</v>
      </c>
      <c r="M9" s="25">
        <v>99.9</v>
      </c>
      <c r="N9" s="25">
        <v>100</v>
      </c>
      <c r="O9" s="30">
        <v>96</v>
      </c>
      <c r="P9" s="77"/>
      <c r="Q9" s="25">
        <v>96.883736875757165</v>
      </c>
      <c r="R9" s="25">
        <v>93.035167145676454</v>
      </c>
      <c r="S9" s="25">
        <v>99</v>
      </c>
      <c r="T9" s="30">
        <v>95.873374764785581</v>
      </c>
      <c r="V9" s="25">
        <v>98.883736875757165</v>
      </c>
      <c r="W9" s="25">
        <v>94.535167145676454</v>
      </c>
      <c r="X9" s="25">
        <v>90.666666666666671</v>
      </c>
      <c r="Y9" s="30">
        <v>95.090041431452264</v>
      </c>
      <c r="AA9" s="25">
        <v>99.308808475703501</v>
      </c>
      <c r="AB9" s="25">
        <v>94.13</v>
      </c>
      <c r="AC9" s="25">
        <v>80</v>
      </c>
      <c r="AD9" s="30">
        <v>92.410082966496233</v>
      </c>
      <c r="AE9" s="82"/>
      <c r="AF9" s="25">
        <v>98.625622782926143</v>
      </c>
      <c r="AG9" s="25">
        <v>88.98</v>
      </c>
      <c r="AH9" s="25">
        <v>25</v>
      </c>
      <c r="AI9" s="30">
        <v>76.360967974024163</v>
      </c>
      <c r="AJ9" s="82"/>
      <c r="AK9" s="25">
        <v>98.645660000000007</v>
      </c>
      <c r="AL9" s="25">
        <v>90.424479423556988</v>
      </c>
      <c r="AM9" s="25">
        <v>100</v>
      </c>
      <c r="AN9" s="30">
        <v>95.679791769422792</v>
      </c>
      <c r="AO9" s="95"/>
      <c r="AP9" s="59" t="s">
        <v>12</v>
      </c>
      <c r="AQ9" s="58">
        <f>IF(AF9&lt;AK9,10,IF(AF9&gt;AK9,0,IF(AF9=AK9,2,0)))</f>
        <v>10</v>
      </c>
      <c r="AR9" s="58">
        <f>IF(AG9&lt;AL9,10,IF(AG9&gt;AL9,0,IF(AG9=AL9,2,0)))</f>
        <v>10</v>
      </c>
      <c r="AS9" s="58">
        <f t="shared" si="3"/>
        <v>10</v>
      </c>
      <c r="AT9" s="58">
        <f t="shared" si="4"/>
        <v>10</v>
      </c>
    </row>
    <row r="10" spans="1:46">
      <c r="A10" s="84" t="s">
        <v>13</v>
      </c>
      <c r="B10" s="25">
        <v>100</v>
      </c>
      <c r="C10" s="25">
        <v>84.57</v>
      </c>
      <c r="D10" s="25">
        <v>90</v>
      </c>
      <c r="E10" s="30">
        <v>88.74</v>
      </c>
      <c r="F10" s="77"/>
      <c r="G10" s="25">
        <v>77.476737821565408</v>
      </c>
      <c r="H10" s="25">
        <v>92.316078633359083</v>
      </c>
      <c r="I10" s="25">
        <v>100</v>
      </c>
      <c r="J10" s="30">
        <v>89.043289690891527</v>
      </c>
      <c r="K10" s="77"/>
      <c r="L10" s="25">
        <v>81.5</v>
      </c>
      <c r="M10" s="25">
        <v>99.9</v>
      </c>
      <c r="N10" s="25">
        <v>100</v>
      </c>
      <c r="O10" s="30">
        <v>94.4</v>
      </c>
      <c r="P10" s="77"/>
      <c r="Q10" s="25">
        <v>84.325291830118772</v>
      </c>
      <c r="R10" s="25">
        <v>91.031090896182576</v>
      </c>
      <c r="S10" s="25">
        <v>100</v>
      </c>
      <c r="T10" s="30">
        <v>90.926288499014603</v>
      </c>
      <c r="V10" s="25">
        <v>86.325291830118772</v>
      </c>
      <c r="W10" s="25">
        <v>92.531090896182576</v>
      </c>
      <c r="X10" s="25">
        <v>99</v>
      </c>
      <c r="Y10" s="30">
        <v>91.976288499014601</v>
      </c>
      <c r="AA10" s="25">
        <v>85.589215820957406</v>
      </c>
      <c r="AB10" s="25">
        <v>93.56</v>
      </c>
      <c r="AC10" s="25">
        <v>80</v>
      </c>
      <c r="AD10" s="30">
        <v>87.380225537335093</v>
      </c>
      <c r="AE10" s="82"/>
      <c r="AF10" s="25">
        <v>86.716446583019618</v>
      </c>
      <c r="AG10" s="25">
        <v>94.17</v>
      </c>
      <c r="AH10" s="25">
        <v>62.5</v>
      </c>
      <c r="AI10" s="30">
        <v>83.643756304056865</v>
      </c>
      <c r="AJ10" s="82"/>
      <c r="AK10" s="25">
        <v>82.81981096762118</v>
      </c>
      <c r="AL10" s="25">
        <v>93.77</v>
      </c>
      <c r="AM10" s="25">
        <v>98.5</v>
      </c>
      <c r="AN10" s="30">
        <v>91.119933838667407</v>
      </c>
      <c r="AO10" s="95"/>
      <c r="AP10" s="59" t="s">
        <v>13</v>
      </c>
      <c r="AQ10" s="58">
        <f t="shared" si="1"/>
        <v>0</v>
      </c>
      <c r="AR10" s="58">
        <f t="shared" si="2"/>
        <v>0</v>
      </c>
      <c r="AS10" s="58">
        <f t="shared" si="3"/>
        <v>10</v>
      </c>
      <c r="AT10" s="58">
        <f t="shared" si="4"/>
        <v>10</v>
      </c>
    </row>
    <row r="11" spans="1:46">
      <c r="A11" s="84" t="s">
        <v>79</v>
      </c>
      <c r="B11" s="25">
        <v>100</v>
      </c>
      <c r="C11" s="25">
        <v>85.98</v>
      </c>
      <c r="D11" s="25">
        <v>100</v>
      </c>
      <c r="E11" s="30">
        <v>91.59</v>
      </c>
      <c r="F11" s="77"/>
      <c r="G11" s="25">
        <v>88.35249042145594</v>
      </c>
      <c r="H11" s="25">
        <v>91.989668515659247</v>
      </c>
      <c r="I11" s="25">
        <v>100</v>
      </c>
      <c r="J11" s="30">
        <v>92.719239053773279</v>
      </c>
      <c r="K11" s="77"/>
      <c r="L11" s="25">
        <v>86.4</v>
      </c>
      <c r="M11" s="25">
        <v>99.8</v>
      </c>
      <c r="N11" s="25">
        <v>100</v>
      </c>
      <c r="O11" s="30">
        <v>95.9</v>
      </c>
      <c r="P11" s="77"/>
      <c r="Q11" s="25">
        <v>92.354806087909992</v>
      </c>
      <c r="R11" s="25">
        <v>95.511513822934361</v>
      </c>
      <c r="S11" s="25">
        <v>100</v>
      </c>
      <c r="T11" s="30">
        <v>95.528787659942253</v>
      </c>
      <c r="V11" s="25">
        <v>94.354806087909992</v>
      </c>
      <c r="W11" s="25">
        <v>97.011513822934361</v>
      </c>
      <c r="X11" s="25">
        <v>100</v>
      </c>
      <c r="Y11" s="30">
        <v>96.828787659942236</v>
      </c>
      <c r="AA11" s="25">
        <v>94.647052248878097</v>
      </c>
      <c r="AB11" s="25">
        <v>81.2</v>
      </c>
      <c r="AC11" s="25">
        <v>80</v>
      </c>
      <c r="AD11" s="30">
        <v>85.606468287107333</v>
      </c>
      <c r="AE11" s="82"/>
      <c r="AF11" s="25">
        <v>95.000477599766413</v>
      </c>
      <c r="AG11" s="25">
        <v>95.71</v>
      </c>
      <c r="AH11" s="25">
        <v>100</v>
      </c>
      <c r="AI11" s="30">
        <v>96.53416715991824</v>
      </c>
      <c r="AJ11" s="82"/>
      <c r="AK11" s="25">
        <v>92.193304836261987</v>
      </c>
      <c r="AL11" s="25">
        <v>96.14</v>
      </c>
      <c r="AM11" s="25">
        <v>100</v>
      </c>
      <c r="AN11" s="30">
        <v>95.723656692691691</v>
      </c>
      <c r="AO11" s="95"/>
      <c r="AP11" s="59" t="s">
        <v>79</v>
      </c>
      <c r="AQ11" s="58">
        <f t="shared" si="1"/>
        <v>0</v>
      </c>
      <c r="AR11" s="58">
        <f t="shared" si="2"/>
        <v>10</v>
      </c>
      <c r="AS11" s="58">
        <f t="shared" si="3"/>
        <v>2</v>
      </c>
      <c r="AT11" s="58">
        <f t="shared" si="4"/>
        <v>0</v>
      </c>
    </row>
    <row r="12" spans="1:46">
      <c r="A12" s="84" t="s">
        <v>14</v>
      </c>
      <c r="B12" s="25">
        <v>100</v>
      </c>
      <c r="C12" s="25">
        <v>81.69</v>
      </c>
      <c r="D12" s="25">
        <v>100</v>
      </c>
      <c r="E12" s="30">
        <v>89.02</v>
      </c>
      <c r="F12" s="77"/>
      <c r="G12" s="25">
        <v>92.939244663382595</v>
      </c>
      <c r="H12" s="25">
        <v>91.262637553717369</v>
      </c>
      <c r="I12" s="25">
        <v>100</v>
      </c>
      <c r="J12" s="30">
        <v>94.033790653670849</v>
      </c>
      <c r="K12" s="77"/>
      <c r="L12" s="25">
        <v>87.2</v>
      </c>
      <c r="M12" s="25">
        <v>100</v>
      </c>
      <c r="N12" s="25">
        <v>100</v>
      </c>
      <c r="O12" s="30">
        <v>96.1</v>
      </c>
      <c r="P12" s="77"/>
      <c r="Q12" s="25">
        <v>93.715028059278637</v>
      </c>
      <c r="R12" s="25">
        <v>94.153787169480879</v>
      </c>
      <c r="S12" s="25">
        <v>95.666666666666671</v>
      </c>
      <c r="T12" s="30">
        <v>94.378441355206547</v>
      </c>
      <c r="V12" s="25">
        <v>95.715028059278637</v>
      </c>
      <c r="W12" s="25">
        <v>95.653787169480879</v>
      </c>
      <c r="X12" s="25">
        <v>100</v>
      </c>
      <c r="Y12" s="30">
        <v>96.761774688539873</v>
      </c>
      <c r="AA12" s="25">
        <v>93.427054663009699</v>
      </c>
      <c r="AB12" s="25">
        <v>91.04</v>
      </c>
      <c r="AC12" s="25">
        <v>100</v>
      </c>
      <c r="AD12" s="30">
        <v>94.115469132053406</v>
      </c>
      <c r="AE12" s="82"/>
      <c r="AF12" s="25">
        <v>95.084940478198916</v>
      </c>
      <c r="AG12" s="25">
        <v>92.43</v>
      </c>
      <c r="AH12" s="25">
        <v>100</v>
      </c>
      <c r="AI12" s="30">
        <v>95.251729167369618</v>
      </c>
      <c r="AJ12" s="82"/>
      <c r="AK12" s="25">
        <v>91.390520975374983</v>
      </c>
      <c r="AL12" s="25">
        <v>97.89</v>
      </c>
      <c r="AM12" s="25">
        <v>100</v>
      </c>
      <c r="AN12" s="30">
        <v>96.142682341381246</v>
      </c>
      <c r="AO12" s="95"/>
      <c r="AP12" s="59" t="s">
        <v>14</v>
      </c>
      <c r="AQ12" s="58">
        <f t="shared" si="1"/>
        <v>0</v>
      </c>
      <c r="AR12" s="58">
        <f t="shared" si="2"/>
        <v>10</v>
      </c>
      <c r="AS12" s="58">
        <f t="shared" si="3"/>
        <v>2</v>
      </c>
      <c r="AT12" s="58">
        <f t="shared" si="4"/>
        <v>10</v>
      </c>
    </row>
    <row r="13" spans="1:46">
      <c r="A13" s="84" t="s">
        <v>15</v>
      </c>
      <c r="B13" s="25">
        <v>100</v>
      </c>
      <c r="C13" s="25">
        <v>80.27</v>
      </c>
      <c r="D13" s="25">
        <v>89</v>
      </c>
      <c r="E13" s="30">
        <v>85.96</v>
      </c>
      <c r="F13" s="77"/>
      <c r="G13" s="25">
        <v>70.688970990695125</v>
      </c>
      <c r="H13" s="25">
        <v>72.959993011879803</v>
      </c>
      <c r="I13" s="25">
        <v>33.333333333333336</v>
      </c>
      <c r="J13" s="30">
        <v>62.258470384828549</v>
      </c>
      <c r="K13" s="77"/>
      <c r="L13" s="25">
        <v>80.7</v>
      </c>
      <c r="M13" s="25">
        <v>79.2</v>
      </c>
      <c r="N13" s="25">
        <v>82.7</v>
      </c>
      <c r="O13" s="30">
        <v>80.900000000000006</v>
      </c>
      <c r="P13" s="77"/>
      <c r="Q13" s="25">
        <v>82.846515342276547</v>
      </c>
      <c r="R13" s="25">
        <v>70.188946183886088</v>
      </c>
      <c r="S13" s="25">
        <v>96.666666666666671</v>
      </c>
      <c r="T13" s="30">
        <v>81.238525510017894</v>
      </c>
      <c r="V13" s="25">
        <v>84.846515342276547</v>
      </c>
      <c r="W13" s="25">
        <v>71.688946183886088</v>
      </c>
      <c r="X13" s="25">
        <v>84</v>
      </c>
      <c r="Y13" s="30">
        <v>79.37185884335122</v>
      </c>
      <c r="AA13" s="25">
        <v>91.480982618623102</v>
      </c>
      <c r="AB13" s="25">
        <v>65.78</v>
      </c>
      <c r="AC13" s="25">
        <v>80</v>
      </c>
      <c r="AD13" s="30">
        <v>78.330343916518075</v>
      </c>
      <c r="AE13" s="82"/>
      <c r="AF13" s="25">
        <v>92.246119361373218</v>
      </c>
      <c r="AG13" s="25">
        <v>65.52</v>
      </c>
      <c r="AH13" s="25">
        <v>25</v>
      </c>
      <c r="AI13" s="30">
        <v>64.744141776480632</v>
      </c>
      <c r="AJ13" s="82"/>
      <c r="AK13" s="25">
        <v>90.833313292777035</v>
      </c>
      <c r="AL13" s="25">
        <v>68.260000000000005</v>
      </c>
      <c r="AM13" s="25">
        <v>71</v>
      </c>
      <c r="AN13" s="30">
        <v>76.845659652471966</v>
      </c>
      <c r="AO13" s="95"/>
      <c r="AP13" s="59" t="s">
        <v>15</v>
      </c>
      <c r="AQ13" s="58">
        <f t="shared" si="1"/>
        <v>0</v>
      </c>
      <c r="AR13" s="58">
        <f t="shared" si="2"/>
        <v>10</v>
      </c>
      <c r="AS13" s="58">
        <f t="shared" si="3"/>
        <v>10</v>
      </c>
      <c r="AT13" s="58">
        <f t="shared" si="4"/>
        <v>10</v>
      </c>
    </row>
    <row r="14" spans="1:46">
      <c r="A14" s="84" t="s">
        <v>16</v>
      </c>
      <c r="B14" s="25">
        <v>100</v>
      </c>
      <c r="C14" s="25">
        <v>72.48</v>
      </c>
      <c r="D14" s="25">
        <v>100</v>
      </c>
      <c r="E14" s="30">
        <v>83.49</v>
      </c>
      <c r="F14" s="77"/>
      <c r="G14" s="25">
        <v>98.037766830870282</v>
      </c>
      <c r="H14" s="25">
        <v>90.228976010243656</v>
      </c>
      <c r="I14" s="25">
        <v>100</v>
      </c>
      <c r="J14" s="30">
        <v>95.404808794902067</v>
      </c>
      <c r="K14" s="77"/>
      <c r="L14" s="25">
        <v>92.2</v>
      </c>
      <c r="M14" s="25">
        <v>99.6</v>
      </c>
      <c r="N14" s="25">
        <v>100</v>
      </c>
      <c r="O14" s="30">
        <v>97.5</v>
      </c>
      <c r="P14" s="77"/>
      <c r="Q14" s="25">
        <v>95.054755573253445</v>
      </c>
      <c r="R14" s="25">
        <v>92.81883125305481</v>
      </c>
      <c r="S14" s="25">
        <v>100</v>
      </c>
      <c r="T14" s="30">
        <v>95.396696951860633</v>
      </c>
      <c r="V14" s="25">
        <v>97.054755573253445</v>
      </c>
      <c r="W14" s="25">
        <v>94.31883125305481</v>
      </c>
      <c r="X14" s="25">
        <v>100</v>
      </c>
      <c r="Y14" s="30">
        <v>96.696696951860616</v>
      </c>
      <c r="AA14" s="25">
        <v>98.528408428078393</v>
      </c>
      <c r="AB14" s="25">
        <v>83.9</v>
      </c>
      <c r="AC14" s="25">
        <v>100</v>
      </c>
      <c r="AD14" s="30">
        <v>93.044942949827444</v>
      </c>
      <c r="AE14" s="82"/>
      <c r="AF14" s="25">
        <v>98.749204662126004</v>
      </c>
      <c r="AG14" s="25">
        <v>89.08</v>
      </c>
      <c r="AH14" s="25">
        <v>100</v>
      </c>
      <c r="AI14" s="30">
        <v>95.194221631744099</v>
      </c>
      <c r="AJ14" s="82"/>
      <c r="AK14" s="25">
        <v>97.864723229686732</v>
      </c>
      <c r="AL14" s="25">
        <v>90.5</v>
      </c>
      <c r="AM14" s="25">
        <v>100</v>
      </c>
      <c r="AN14" s="30">
        <v>95.45265313039036</v>
      </c>
      <c r="AO14" s="95"/>
      <c r="AP14" s="59" t="s">
        <v>16</v>
      </c>
      <c r="AQ14" s="58">
        <f t="shared" si="1"/>
        <v>0</v>
      </c>
      <c r="AR14" s="58">
        <f t="shared" si="2"/>
        <v>10</v>
      </c>
      <c r="AS14" s="58">
        <f t="shared" si="3"/>
        <v>2</v>
      </c>
      <c r="AT14" s="58">
        <f t="shared" si="4"/>
        <v>10</v>
      </c>
    </row>
    <row r="15" spans="1:46">
      <c r="A15" s="84" t="s">
        <v>84</v>
      </c>
      <c r="B15" s="25">
        <v>100</v>
      </c>
      <c r="C15" s="25">
        <v>82.1</v>
      </c>
      <c r="D15" s="25">
        <v>100</v>
      </c>
      <c r="E15" s="30">
        <v>89.3</v>
      </c>
      <c r="F15" s="77"/>
      <c r="G15" s="25">
        <v>98.405496499870367</v>
      </c>
      <c r="H15" s="25">
        <v>95.959154098008696</v>
      </c>
      <c r="I15" s="25">
        <v>100</v>
      </c>
      <c r="J15" s="30">
        <v>97.825585414158098</v>
      </c>
      <c r="K15" s="77"/>
      <c r="L15" s="25">
        <v>93.6</v>
      </c>
      <c r="M15" s="25">
        <v>100</v>
      </c>
      <c r="N15" s="25">
        <v>100</v>
      </c>
      <c r="O15" s="30">
        <v>98.1</v>
      </c>
      <c r="P15" s="77"/>
      <c r="Q15" s="25">
        <v>92.885680885465348</v>
      </c>
      <c r="R15" s="25">
        <v>96.633162005491158</v>
      </c>
      <c r="S15" s="25">
        <v>96.666666666666671</v>
      </c>
      <c r="T15" s="30">
        <v>95.329919778776016</v>
      </c>
      <c r="V15" s="25">
        <v>94.885680885465348</v>
      </c>
      <c r="W15" s="25">
        <v>98.133162005491158</v>
      </c>
      <c r="X15" s="25">
        <v>100</v>
      </c>
      <c r="Y15" s="30">
        <v>97.463253112109342</v>
      </c>
      <c r="AA15" s="25">
        <v>96.0815543371247</v>
      </c>
      <c r="AB15" s="25">
        <v>93.51</v>
      </c>
      <c r="AC15" s="25">
        <v>80</v>
      </c>
      <c r="AD15" s="30">
        <v>91.032544017993644</v>
      </c>
      <c r="AE15" s="82"/>
      <c r="AF15" s="25">
        <v>96.533275976585486</v>
      </c>
      <c r="AG15" s="25">
        <v>97.64</v>
      </c>
      <c r="AH15" s="25">
        <v>100</v>
      </c>
      <c r="AI15" s="30">
        <v>97.842646591804922</v>
      </c>
      <c r="AJ15" s="82"/>
      <c r="AK15" s="25">
        <v>96.736125648133836</v>
      </c>
      <c r="AL15" s="25">
        <v>96.59</v>
      </c>
      <c r="AM15" s="25">
        <v>100</v>
      </c>
      <c r="AN15" s="30">
        <v>97.49364397684684</v>
      </c>
      <c r="AO15" s="95"/>
      <c r="AP15" s="59" t="s">
        <v>84</v>
      </c>
      <c r="AQ15" s="58">
        <f t="shared" si="1"/>
        <v>10</v>
      </c>
      <c r="AR15" s="58">
        <f t="shared" si="2"/>
        <v>0</v>
      </c>
      <c r="AS15" s="58">
        <f t="shared" si="3"/>
        <v>2</v>
      </c>
      <c r="AT15" s="58">
        <f t="shared" si="4"/>
        <v>0</v>
      </c>
    </row>
    <row r="16" spans="1:46">
      <c r="A16" s="84" t="s">
        <v>17</v>
      </c>
      <c r="B16" s="25">
        <v>100</v>
      </c>
      <c r="C16" s="25">
        <v>81.599999999999994</v>
      </c>
      <c r="D16" s="25">
        <v>90</v>
      </c>
      <c r="E16" s="30">
        <v>87</v>
      </c>
      <c r="F16" s="77"/>
      <c r="G16" s="25">
        <v>84.570942042206411</v>
      </c>
      <c r="H16" s="25">
        <v>90.435833493190103</v>
      </c>
      <c r="I16" s="25">
        <v>100</v>
      </c>
      <c r="J16" s="30">
        <v>90.774163112048285</v>
      </c>
      <c r="K16" s="77"/>
      <c r="L16" s="25">
        <v>82.9</v>
      </c>
      <c r="M16" s="25">
        <v>99.7</v>
      </c>
      <c r="N16" s="25">
        <v>100</v>
      </c>
      <c r="O16" s="30">
        <v>94.8</v>
      </c>
      <c r="P16" s="77"/>
      <c r="Q16" s="25">
        <v>85.778420469740638</v>
      </c>
      <c r="R16" s="25">
        <v>92.887824291085408</v>
      </c>
      <c r="S16" s="25">
        <v>85.333333333333329</v>
      </c>
      <c r="T16" s="30">
        <v>88.510910214176718</v>
      </c>
      <c r="V16" s="25">
        <v>87.778420469740638</v>
      </c>
      <c r="W16" s="25">
        <v>94.387824291085408</v>
      </c>
      <c r="X16" s="25">
        <v>86.666666666666671</v>
      </c>
      <c r="Y16" s="30">
        <v>90.144243547510058</v>
      </c>
      <c r="AA16" s="25">
        <v>95.686541517591095</v>
      </c>
      <c r="AB16" s="25">
        <v>93.67</v>
      </c>
      <c r="AC16" s="25">
        <v>80</v>
      </c>
      <c r="AD16" s="30">
        <v>90.958289531156893</v>
      </c>
      <c r="AE16" s="82"/>
      <c r="AF16" s="25">
        <v>95.923577096501191</v>
      </c>
      <c r="AG16" s="25">
        <v>94.39</v>
      </c>
      <c r="AH16" s="25">
        <v>100</v>
      </c>
      <c r="AI16" s="30">
        <v>96.329251983775407</v>
      </c>
      <c r="AJ16" s="82"/>
      <c r="AK16" s="25">
        <v>97.605042697336359</v>
      </c>
      <c r="AL16" s="25">
        <v>92.99</v>
      </c>
      <c r="AM16" s="25">
        <v>100</v>
      </c>
      <c r="AN16" s="30">
        <v>96.357764944067725</v>
      </c>
      <c r="AO16" s="95"/>
      <c r="AP16" s="59" t="s">
        <v>17</v>
      </c>
      <c r="AQ16" s="58">
        <f t="shared" si="1"/>
        <v>10</v>
      </c>
      <c r="AR16" s="58">
        <f t="shared" si="2"/>
        <v>0</v>
      </c>
      <c r="AS16" s="58">
        <f t="shared" si="3"/>
        <v>2</v>
      </c>
      <c r="AT16" s="58">
        <f t="shared" si="4"/>
        <v>10</v>
      </c>
    </row>
    <row r="17" spans="1:46">
      <c r="A17" s="84" t="s">
        <v>18</v>
      </c>
      <c r="B17" s="25">
        <v>100</v>
      </c>
      <c r="C17" s="25">
        <v>85.9</v>
      </c>
      <c r="D17" s="25">
        <v>95</v>
      </c>
      <c r="E17" s="30">
        <v>90.5</v>
      </c>
      <c r="F17" s="77"/>
      <c r="G17" s="25">
        <v>90.166442752649644</v>
      </c>
      <c r="H17" s="25">
        <v>92.117374086286006</v>
      </c>
      <c r="I17" s="25">
        <v>100</v>
      </c>
      <c r="J17" s="30">
        <v>93.405204597941776</v>
      </c>
      <c r="K17" s="77"/>
      <c r="L17" s="25">
        <v>93.5</v>
      </c>
      <c r="M17" s="25">
        <v>99.9</v>
      </c>
      <c r="N17" s="25">
        <v>100</v>
      </c>
      <c r="O17" s="30">
        <v>98</v>
      </c>
      <c r="P17" s="77"/>
      <c r="Q17" s="25">
        <v>88.670831128027118</v>
      </c>
      <c r="R17" s="25">
        <v>93.302562594695615</v>
      </c>
      <c r="S17" s="25">
        <v>100</v>
      </c>
      <c r="T17" s="30">
        <v>93.355815932687733</v>
      </c>
      <c r="V17" s="25">
        <v>90.670831128027118</v>
      </c>
      <c r="W17" s="25">
        <v>94.802562594695615</v>
      </c>
      <c r="X17" s="25">
        <v>100</v>
      </c>
      <c r="Y17" s="30">
        <v>94.65581593268773</v>
      </c>
      <c r="AA17" s="25">
        <v>95.436091713188006</v>
      </c>
      <c r="AB17" s="25">
        <v>80.31</v>
      </c>
      <c r="AC17" s="25">
        <v>100</v>
      </c>
      <c r="AD17" s="30">
        <v>90.52663209961581</v>
      </c>
      <c r="AE17" s="82"/>
      <c r="AF17" s="25">
        <v>96.610799599344261</v>
      </c>
      <c r="AG17" s="25">
        <v>94.08</v>
      </c>
      <c r="AH17" s="25">
        <v>100</v>
      </c>
      <c r="AI17" s="30">
        <v>96.445779859770482</v>
      </c>
      <c r="AJ17" s="82"/>
      <c r="AK17" s="25">
        <v>97.763455988927049</v>
      </c>
      <c r="AL17" s="25">
        <v>96.36</v>
      </c>
      <c r="AM17" s="25">
        <v>100</v>
      </c>
      <c r="AN17" s="30">
        <v>97.761209596124473</v>
      </c>
      <c r="AO17" s="95"/>
      <c r="AP17" s="59" t="s">
        <v>18</v>
      </c>
      <c r="AQ17" s="58">
        <f t="shared" si="1"/>
        <v>10</v>
      </c>
      <c r="AR17" s="58">
        <f t="shared" si="2"/>
        <v>10</v>
      </c>
      <c r="AS17" s="58">
        <f t="shared" si="3"/>
        <v>2</v>
      </c>
      <c r="AT17" s="58">
        <f t="shared" si="4"/>
        <v>10</v>
      </c>
    </row>
    <row r="18" spans="1:46">
      <c r="A18" s="84" t="s">
        <v>19</v>
      </c>
      <c r="B18" s="25">
        <v>50</v>
      </c>
      <c r="C18" s="25">
        <v>83.5</v>
      </c>
      <c r="D18" s="25">
        <v>0</v>
      </c>
      <c r="E18" s="30">
        <v>60.1</v>
      </c>
      <c r="F18" s="77"/>
      <c r="G18" s="25">
        <v>81.605376713636531</v>
      </c>
      <c r="H18" s="25">
        <v>92.537234886168648</v>
      </c>
      <c r="I18" s="25">
        <v>100</v>
      </c>
      <c r="J18" s="30">
        <v>90.576775804240242</v>
      </c>
      <c r="K18" s="77"/>
      <c r="L18" s="25">
        <v>81.7</v>
      </c>
      <c r="M18" s="25">
        <v>69.8</v>
      </c>
      <c r="N18" s="25">
        <v>0</v>
      </c>
      <c r="O18" s="30">
        <v>48.9</v>
      </c>
      <c r="P18" s="77"/>
      <c r="Q18" s="25">
        <v>87.188758862452886</v>
      </c>
      <c r="R18" s="25">
        <v>81.898742908629373</v>
      </c>
      <c r="S18" s="25">
        <v>100</v>
      </c>
      <c r="T18" s="30">
        <v>88.275562765310255</v>
      </c>
      <c r="V18" s="25">
        <v>89.188758862452886</v>
      </c>
      <c r="W18" s="25">
        <v>83.398742908629373</v>
      </c>
      <c r="X18" s="25">
        <v>100</v>
      </c>
      <c r="Y18" s="30">
        <v>89.575562765310252</v>
      </c>
      <c r="AA18" s="25">
        <v>89.241823312394601</v>
      </c>
      <c r="AB18" s="25">
        <v>64.349999999999994</v>
      </c>
      <c r="AC18" s="25">
        <v>80</v>
      </c>
      <c r="AD18" s="30">
        <v>76.974638159338099</v>
      </c>
      <c r="AE18" s="82"/>
      <c r="AF18" s="25">
        <v>89.788634401935894</v>
      </c>
      <c r="AG18" s="25">
        <v>93.61</v>
      </c>
      <c r="AH18" s="25">
        <v>25</v>
      </c>
      <c r="AI18" s="30">
        <v>75.120022040677568</v>
      </c>
      <c r="AJ18" s="82"/>
      <c r="AK18" s="25">
        <v>91.774926204377465</v>
      </c>
      <c r="AL18" s="25">
        <v>80.87</v>
      </c>
      <c r="AM18" s="25">
        <v>95</v>
      </c>
      <c r="AN18" s="30">
        <v>88.219224171532119</v>
      </c>
      <c r="AO18" s="95"/>
      <c r="AP18" s="59" t="s">
        <v>19</v>
      </c>
      <c r="AQ18" s="58">
        <f t="shared" si="1"/>
        <v>10</v>
      </c>
      <c r="AR18" s="58">
        <f t="shared" si="2"/>
        <v>0</v>
      </c>
      <c r="AS18" s="58">
        <f t="shared" si="3"/>
        <v>10</v>
      </c>
      <c r="AT18" s="58">
        <f t="shared" si="4"/>
        <v>10</v>
      </c>
    </row>
    <row r="19" spans="1:46">
      <c r="A19" s="84" t="s">
        <v>20</v>
      </c>
      <c r="B19" s="25">
        <v>100</v>
      </c>
      <c r="C19" s="25">
        <v>79.900000000000006</v>
      </c>
      <c r="D19" s="25">
        <v>100</v>
      </c>
      <c r="E19" s="30">
        <v>88</v>
      </c>
      <c r="F19" s="77"/>
      <c r="G19" s="25">
        <v>82.115489874110565</v>
      </c>
      <c r="H19" s="25">
        <v>90.008331821510879</v>
      </c>
      <c r="I19" s="25">
        <v>100</v>
      </c>
      <c r="J19" s="30">
        <v>89.74375418454305</v>
      </c>
      <c r="K19" s="77"/>
      <c r="L19" s="25">
        <v>86</v>
      </c>
      <c r="M19" s="25">
        <v>99.9</v>
      </c>
      <c r="N19" s="25">
        <v>100</v>
      </c>
      <c r="O19" s="30">
        <v>95.8</v>
      </c>
      <c r="P19" s="77"/>
      <c r="Q19" s="25">
        <v>91.016717158846774</v>
      </c>
      <c r="R19" s="25">
        <v>92.291555364278281</v>
      </c>
      <c r="S19" s="25">
        <v>97.333333333333329</v>
      </c>
      <c r="T19" s="30">
        <v>93.105806484641008</v>
      </c>
      <c r="V19" s="25">
        <v>93.016717158846774</v>
      </c>
      <c r="W19" s="25">
        <v>93.791555364278281</v>
      </c>
      <c r="X19" s="25">
        <v>100</v>
      </c>
      <c r="Y19" s="30">
        <v>95.07247315130769</v>
      </c>
      <c r="AA19" s="25">
        <v>85.054951955701</v>
      </c>
      <c r="AB19" s="25">
        <v>93.08</v>
      </c>
      <c r="AC19" s="25">
        <v>100</v>
      </c>
      <c r="AD19" s="30">
        <v>92.001233184495362</v>
      </c>
      <c r="AE19" s="82"/>
      <c r="AF19" s="25">
        <v>86.439915524407184</v>
      </c>
      <c r="AG19" s="25">
        <v>93.61</v>
      </c>
      <c r="AH19" s="25">
        <v>100</v>
      </c>
      <c r="AI19" s="30">
        <v>92.697970433542508</v>
      </c>
      <c r="AJ19" s="82"/>
      <c r="AK19" s="25">
        <v>85.174133659220502</v>
      </c>
      <c r="AL19" s="25">
        <v>94.87</v>
      </c>
      <c r="AM19" s="25">
        <v>100</v>
      </c>
      <c r="AN19" s="30">
        <v>92.758946780727172</v>
      </c>
      <c r="AO19" s="95"/>
      <c r="AP19" s="59" t="s">
        <v>20</v>
      </c>
      <c r="AQ19" s="58">
        <f t="shared" si="1"/>
        <v>0</v>
      </c>
      <c r="AR19" s="58">
        <f t="shared" si="2"/>
        <v>10</v>
      </c>
      <c r="AS19" s="58">
        <f t="shared" si="3"/>
        <v>2</v>
      </c>
      <c r="AT19" s="58">
        <f t="shared" si="4"/>
        <v>10</v>
      </c>
    </row>
    <row r="20" spans="1:46">
      <c r="A20" s="84" t="s">
        <v>21</v>
      </c>
      <c r="B20" s="25">
        <v>100</v>
      </c>
      <c r="C20" s="25">
        <v>79</v>
      </c>
      <c r="D20" s="25">
        <v>100</v>
      </c>
      <c r="E20" s="30">
        <v>87.4</v>
      </c>
      <c r="F20" s="77"/>
      <c r="G20" s="25">
        <v>85.675189616076324</v>
      </c>
      <c r="H20" s="25">
        <v>87.98590971272229</v>
      </c>
      <c r="I20" s="25">
        <v>100</v>
      </c>
      <c r="J20" s="30">
        <v>90.180680250715625</v>
      </c>
      <c r="K20" s="77"/>
      <c r="L20" s="25">
        <v>91</v>
      </c>
      <c r="M20" s="25">
        <v>99.9</v>
      </c>
      <c r="N20" s="25">
        <v>100</v>
      </c>
      <c r="O20" s="30">
        <v>97.3</v>
      </c>
      <c r="P20" s="77"/>
      <c r="Q20" s="25">
        <v>93.631413148330822</v>
      </c>
      <c r="R20" s="25">
        <v>94.941471209950322</v>
      </c>
      <c r="S20" s="25">
        <v>100</v>
      </c>
      <c r="T20" s="30">
        <v>95.747583085895911</v>
      </c>
      <c r="V20" s="25">
        <v>95.631413148330822</v>
      </c>
      <c r="W20" s="25">
        <v>96.441471209950322</v>
      </c>
      <c r="X20" s="25">
        <v>100</v>
      </c>
      <c r="Y20" s="30">
        <v>97.047583085895923</v>
      </c>
      <c r="AA20" s="25">
        <v>95.112158707664307</v>
      </c>
      <c r="AB20" s="25">
        <v>80.48</v>
      </c>
      <c r="AC20" s="25">
        <v>100</v>
      </c>
      <c r="AD20" s="30">
        <v>90.481255547682508</v>
      </c>
      <c r="AE20" s="82"/>
      <c r="AF20" s="25">
        <v>95.769143047823349</v>
      </c>
      <c r="AG20" s="25">
        <v>94.13</v>
      </c>
      <c r="AH20" s="25">
        <v>100</v>
      </c>
      <c r="AI20" s="30">
        <v>96.17120006673818</v>
      </c>
      <c r="AJ20" s="82"/>
      <c r="AK20" s="25">
        <v>98.529933500632154</v>
      </c>
      <c r="AL20" s="25">
        <v>95.22</v>
      </c>
      <c r="AM20" s="25">
        <v>100</v>
      </c>
      <c r="AN20" s="30">
        <v>97.573476725221255</v>
      </c>
      <c r="AO20" s="95"/>
      <c r="AP20" s="59" t="s">
        <v>21</v>
      </c>
      <c r="AQ20" s="58">
        <f t="shared" si="1"/>
        <v>10</v>
      </c>
      <c r="AR20" s="58">
        <f t="shared" si="2"/>
        <v>10</v>
      </c>
      <c r="AS20" s="58">
        <f t="shared" si="3"/>
        <v>2</v>
      </c>
      <c r="AT20" s="58">
        <f t="shared" si="4"/>
        <v>10</v>
      </c>
    </row>
    <row r="21" spans="1:46">
      <c r="A21" s="84" t="s">
        <v>22</v>
      </c>
      <c r="B21" s="25">
        <v>100</v>
      </c>
      <c r="C21" s="25">
        <v>83.9</v>
      </c>
      <c r="D21" s="25">
        <v>100</v>
      </c>
      <c r="E21" s="30">
        <v>90.3</v>
      </c>
      <c r="F21" s="77"/>
      <c r="G21" s="25">
        <v>99.421717712572288</v>
      </c>
      <c r="H21" s="25">
        <v>96.537701345296682</v>
      </c>
      <c r="I21" s="25">
        <v>100</v>
      </c>
      <c r="J21" s="30">
        <v>98.412681737518966</v>
      </c>
      <c r="K21" s="77"/>
      <c r="L21" s="25">
        <v>92.6</v>
      </c>
      <c r="M21" s="25">
        <v>100</v>
      </c>
      <c r="N21" s="25">
        <v>100</v>
      </c>
      <c r="O21" s="30">
        <v>97.7</v>
      </c>
      <c r="P21" s="77"/>
      <c r="Q21" s="25">
        <v>97.235880527188584</v>
      </c>
      <c r="R21" s="25">
        <v>96.037615507162812</v>
      </c>
      <c r="S21" s="25">
        <v>100</v>
      </c>
      <c r="T21" s="30">
        <v>97.447604387381119</v>
      </c>
      <c r="V21" s="25">
        <v>99.235880527188584</v>
      </c>
      <c r="W21" s="25">
        <v>97.537615507162812</v>
      </c>
      <c r="X21" s="25">
        <v>97.333333333333329</v>
      </c>
      <c r="Y21" s="30">
        <v>98.080937720714459</v>
      </c>
      <c r="AA21" s="25">
        <v>95.353439658709505</v>
      </c>
      <c r="AB21" s="25">
        <v>93.26</v>
      </c>
      <c r="AC21" s="25">
        <v>100</v>
      </c>
      <c r="AD21" s="30">
        <v>95.677703880548307</v>
      </c>
      <c r="AE21" s="82"/>
      <c r="AF21" s="25">
        <v>95.832264716330087</v>
      </c>
      <c r="AG21" s="25">
        <v>93.96</v>
      </c>
      <c r="AH21" s="25">
        <v>100</v>
      </c>
      <c r="AI21" s="30">
        <v>96.125292650715522</v>
      </c>
      <c r="AJ21" s="82"/>
      <c r="AK21" s="25">
        <v>93.103458521688339</v>
      </c>
      <c r="AL21" s="25">
        <v>94.67</v>
      </c>
      <c r="AM21" s="25">
        <v>96</v>
      </c>
      <c r="AN21" s="30">
        <v>94.454210482590923</v>
      </c>
      <c r="AO21" s="95"/>
      <c r="AP21" s="60" t="s">
        <v>22</v>
      </c>
      <c r="AQ21" s="58">
        <f t="shared" si="1"/>
        <v>0</v>
      </c>
      <c r="AR21" s="58">
        <f t="shared" si="2"/>
        <v>10</v>
      </c>
      <c r="AS21" s="58">
        <f t="shared" si="3"/>
        <v>0</v>
      </c>
      <c r="AT21" s="58">
        <f t="shared" si="4"/>
        <v>0</v>
      </c>
    </row>
    <row r="22" spans="1:46">
      <c r="A22" s="84" t="s">
        <v>23</v>
      </c>
      <c r="B22" s="25">
        <v>100</v>
      </c>
      <c r="C22" s="25">
        <v>74.599999999999994</v>
      </c>
      <c r="D22" s="25">
        <v>89</v>
      </c>
      <c r="E22" s="30">
        <v>82.6</v>
      </c>
      <c r="F22" s="77"/>
      <c r="G22" s="25">
        <v>89.387581341604331</v>
      </c>
      <c r="H22" s="25">
        <v>91.470442587434221</v>
      </c>
      <c r="I22" s="25">
        <v>100</v>
      </c>
      <c r="J22" s="30">
        <v>92.873830504535206</v>
      </c>
      <c r="K22" s="77"/>
      <c r="L22" s="25">
        <v>90.5</v>
      </c>
      <c r="M22" s="25">
        <v>99.8</v>
      </c>
      <c r="N22" s="25">
        <v>100</v>
      </c>
      <c r="O22" s="30">
        <v>97.1</v>
      </c>
      <c r="P22" s="77"/>
      <c r="Q22" s="25">
        <v>92.602195643905333</v>
      </c>
      <c r="R22" s="25">
        <v>94.611664169241493</v>
      </c>
      <c r="S22" s="25">
        <v>71.666666666666671</v>
      </c>
      <c r="T22" s="30">
        <v>88.172100809730139</v>
      </c>
      <c r="V22" s="25">
        <v>94.602195643905333</v>
      </c>
      <c r="W22" s="25">
        <v>96.111664169241493</v>
      </c>
      <c r="X22" s="25">
        <v>100</v>
      </c>
      <c r="Y22" s="30">
        <v>96.555434143063465</v>
      </c>
      <c r="AA22" s="25">
        <v>96.667942388450683</v>
      </c>
      <c r="AB22" s="25">
        <v>80.31</v>
      </c>
      <c r="AC22" s="25">
        <v>80</v>
      </c>
      <c r="AD22" s="30">
        <v>85.957779835957737</v>
      </c>
      <c r="AE22" s="82"/>
      <c r="AF22" s="25">
        <v>96.808539673433501</v>
      </c>
      <c r="AG22" s="25">
        <v>93.99</v>
      </c>
      <c r="AH22" s="25">
        <v>100</v>
      </c>
      <c r="AI22" s="30">
        <v>96.47898888570171</v>
      </c>
      <c r="AJ22" s="82"/>
      <c r="AK22" s="25">
        <v>98.07264165903733</v>
      </c>
      <c r="AL22" s="25">
        <v>93</v>
      </c>
      <c r="AM22" s="25">
        <v>100</v>
      </c>
      <c r="AN22" s="30">
        <v>96.525424580663071</v>
      </c>
      <c r="AO22" s="95"/>
      <c r="AP22" s="59" t="s">
        <v>23</v>
      </c>
      <c r="AQ22" s="58">
        <f t="shared" si="1"/>
        <v>10</v>
      </c>
      <c r="AR22" s="58">
        <f t="shared" si="2"/>
        <v>0</v>
      </c>
      <c r="AS22" s="58">
        <f t="shared" si="3"/>
        <v>2</v>
      </c>
      <c r="AT22" s="58">
        <f t="shared" si="4"/>
        <v>10</v>
      </c>
    </row>
    <row r="23" spans="1:46">
      <c r="A23" s="84" t="s">
        <v>24</v>
      </c>
      <c r="B23" s="25">
        <v>100</v>
      </c>
      <c r="C23" s="25">
        <v>78.400000000000006</v>
      </c>
      <c r="D23" s="25">
        <v>100</v>
      </c>
      <c r="E23" s="30">
        <v>87.1</v>
      </c>
      <c r="F23" s="77"/>
      <c r="G23" s="25">
        <v>95.865054485744139</v>
      </c>
      <c r="H23" s="25">
        <v>94.112947406866311</v>
      </c>
      <c r="I23" s="25">
        <v>100</v>
      </c>
      <c r="J23" s="30">
        <v>96.197948032756983</v>
      </c>
      <c r="K23" s="77"/>
      <c r="L23" s="25">
        <v>95.5</v>
      </c>
      <c r="M23" s="25">
        <v>99.8</v>
      </c>
      <c r="N23" s="25">
        <v>100</v>
      </c>
      <c r="O23" s="30">
        <v>98.6</v>
      </c>
      <c r="P23" s="77"/>
      <c r="Q23" s="25">
        <v>92.796128292191582</v>
      </c>
      <c r="R23" s="25">
        <v>95.739646358752111</v>
      </c>
      <c r="S23" s="25">
        <v>100</v>
      </c>
      <c r="T23" s="30">
        <v>95.774503445767891</v>
      </c>
      <c r="V23" s="25">
        <v>94.796128292191582</v>
      </c>
      <c r="W23" s="25">
        <v>97.239646358752111</v>
      </c>
      <c r="X23" s="25">
        <v>100</v>
      </c>
      <c r="Y23" s="30">
        <v>97.074503445767903</v>
      </c>
      <c r="AA23" s="25">
        <v>99.933144567499923</v>
      </c>
      <c r="AB23" s="25">
        <v>93.2</v>
      </c>
      <c r="AC23" s="25">
        <v>80</v>
      </c>
      <c r="AD23" s="30">
        <v>92.256600598624971</v>
      </c>
      <c r="AE23" s="82"/>
      <c r="AF23" s="25">
        <v>98.281923200142515</v>
      </c>
      <c r="AG23" s="25">
        <v>93.76</v>
      </c>
      <c r="AH23" s="25">
        <v>100</v>
      </c>
      <c r="AI23" s="30">
        <v>96.902673120049883</v>
      </c>
      <c r="AJ23" s="82"/>
      <c r="AK23" s="25">
        <v>98.535174287045294</v>
      </c>
      <c r="AL23" s="25">
        <v>92.73</v>
      </c>
      <c r="AM23" s="25">
        <v>100</v>
      </c>
      <c r="AN23" s="30">
        <v>96.57931100046585</v>
      </c>
      <c r="AO23" s="95"/>
      <c r="AP23" s="59" t="s">
        <v>24</v>
      </c>
      <c r="AQ23" s="58">
        <f t="shared" si="1"/>
        <v>10</v>
      </c>
      <c r="AR23" s="58">
        <f t="shared" si="2"/>
        <v>0</v>
      </c>
      <c r="AS23" s="58">
        <f t="shared" si="3"/>
        <v>2</v>
      </c>
      <c r="AT23" s="58">
        <f t="shared" si="4"/>
        <v>0</v>
      </c>
    </row>
    <row r="24" spans="1:46">
      <c r="A24" s="84" t="s">
        <v>25</v>
      </c>
      <c r="B24" s="25">
        <v>93.6</v>
      </c>
      <c r="C24" s="25">
        <v>81.8</v>
      </c>
      <c r="D24" s="25">
        <v>100</v>
      </c>
      <c r="E24" s="30">
        <v>89.1</v>
      </c>
      <c r="F24" s="77"/>
      <c r="G24" s="25">
        <v>99.444233926992538</v>
      </c>
      <c r="H24" s="25">
        <v>93.568374333576884</v>
      </c>
      <c r="I24" s="25">
        <v>100</v>
      </c>
      <c r="J24" s="30">
        <v>97.23283160787814</v>
      </c>
      <c r="K24" s="77"/>
      <c r="L24" s="25">
        <v>87.8</v>
      </c>
      <c r="M24" s="25">
        <v>99.8</v>
      </c>
      <c r="N24" s="25">
        <v>100</v>
      </c>
      <c r="O24" s="30">
        <v>94.9</v>
      </c>
      <c r="P24" s="77"/>
      <c r="Q24" s="25">
        <v>93.70284361199586</v>
      </c>
      <c r="R24" s="25">
        <v>94.97939243830487</v>
      </c>
      <c r="S24" s="25">
        <v>100</v>
      </c>
      <c r="T24" s="30">
        <v>95.787752239520501</v>
      </c>
      <c r="V24" s="25">
        <v>95.70284361199586</v>
      </c>
      <c r="W24" s="25">
        <v>96.47939243830487</v>
      </c>
      <c r="X24" s="25">
        <v>100</v>
      </c>
      <c r="Y24" s="30">
        <v>97.087752239520498</v>
      </c>
      <c r="AA24" s="25">
        <v>99.9</v>
      </c>
      <c r="AB24" s="25">
        <v>80.150000000000006</v>
      </c>
      <c r="AC24" s="25">
        <v>100</v>
      </c>
      <c r="AD24" s="30">
        <v>92.025000000000006</v>
      </c>
      <c r="AE24" s="82"/>
      <c r="AF24" s="25">
        <v>97.231981333104926</v>
      </c>
      <c r="AG24" s="25">
        <v>93.87</v>
      </c>
      <c r="AH24" s="25">
        <v>100</v>
      </c>
      <c r="AI24" s="30">
        <v>96.57919346658673</v>
      </c>
      <c r="AJ24" s="82"/>
      <c r="AK24" s="25">
        <v>98.357201327906253</v>
      </c>
      <c r="AL24" s="25">
        <v>95.27</v>
      </c>
      <c r="AM24" s="25">
        <v>100</v>
      </c>
      <c r="AN24" s="30">
        <v>97.533020464767191</v>
      </c>
      <c r="AO24" s="95"/>
      <c r="AP24" s="59" t="s">
        <v>25</v>
      </c>
      <c r="AQ24" s="58">
        <f t="shared" si="1"/>
        <v>10</v>
      </c>
      <c r="AR24" s="58">
        <f t="shared" si="2"/>
        <v>10</v>
      </c>
      <c r="AS24" s="58">
        <f t="shared" si="3"/>
        <v>2</v>
      </c>
      <c r="AT24" s="58">
        <f t="shared" si="4"/>
        <v>10</v>
      </c>
    </row>
    <row r="25" spans="1:46">
      <c r="A25" s="84" t="s">
        <v>26</v>
      </c>
      <c r="B25" s="25">
        <v>100</v>
      </c>
      <c r="C25" s="25">
        <v>83.7</v>
      </c>
      <c r="D25" s="25">
        <v>100</v>
      </c>
      <c r="E25" s="30">
        <v>90.2</v>
      </c>
      <c r="F25" s="77"/>
      <c r="G25" s="25">
        <v>93.621321207528112</v>
      </c>
      <c r="H25" s="25">
        <v>93.097639908437912</v>
      </c>
      <c r="I25" s="25">
        <v>100</v>
      </c>
      <c r="J25" s="30">
        <v>95.006518386010001</v>
      </c>
      <c r="K25" s="77"/>
      <c r="L25" s="25">
        <v>90.1</v>
      </c>
      <c r="M25" s="25">
        <v>99.9</v>
      </c>
      <c r="N25" s="25">
        <v>100</v>
      </c>
      <c r="O25" s="30">
        <v>97</v>
      </c>
      <c r="P25" s="77"/>
      <c r="Q25" s="25">
        <v>90.81626184501593</v>
      </c>
      <c r="R25" s="25">
        <v>93.842486120426429</v>
      </c>
      <c r="S25" s="25">
        <v>100</v>
      </c>
      <c r="T25" s="30">
        <v>94.322686093926151</v>
      </c>
      <c r="V25" s="25">
        <v>92.81626184501593</v>
      </c>
      <c r="W25" s="25">
        <v>95.342486120426429</v>
      </c>
      <c r="X25" s="25">
        <v>100</v>
      </c>
      <c r="Y25" s="30">
        <v>95.622686093926148</v>
      </c>
      <c r="AA25" s="25">
        <v>98.364908875963607</v>
      </c>
      <c r="AB25" s="25">
        <v>94.92</v>
      </c>
      <c r="AC25" s="25">
        <v>100</v>
      </c>
      <c r="AD25" s="30">
        <v>97.395718106587253</v>
      </c>
      <c r="AE25" s="82"/>
      <c r="AF25" s="25">
        <v>98.519817059142895</v>
      </c>
      <c r="AG25" s="25">
        <v>93.67</v>
      </c>
      <c r="AH25" s="25">
        <v>100</v>
      </c>
      <c r="AI25" s="30">
        <v>96.949935970700011</v>
      </c>
      <c r="AJ25" s="82"/>
      <c r="AK25" s="25">
        <v>95.403387140783167</v>
      </c>
      <c r="AL25" s="25">
        <v>95.62</v>
      </c>
      <c r="AM25" s="25">
        <v>100</v>
      </c>
      <c r="AN25" s="30">
        <v>96.639185499274106</v>
      </c>
      <c r="AO25" s="95"/>
      <c r="AP25" s="59" t="s">
        <v>26</v>
      </c>
      <c r="AQ25" s="58">
        <f t="shared" si="1"/>
        <v>0</v>
      </c>
      <c r="AR25" s="58">
        <f t="shared" si="2"/>
        <v>10</v>
      </c>
      <c r="AS25" s="58">
        <f t="shared" si="3"/>
        <v>2</v>
      </c>
      <c r="AT25" s="58">
        <f t="shared" si="4"/>
        <v>0</v>
      </c>
    </row>
    <row r="26" spans="1:46">
      <c r="A26" s="84" t="s">
        <v>27</v>
      </c>
      <c r="B26" s="25">
        <v>100</v>
      </c>
      <c r="C26" s="25">
        <v>82.2</v>
      </c>
      <c r="D26" s="25">
        <v>93</v>
      </c>
      <c r="E26" s="30">
        <v>87.9</v>
      </c>
      <c r="F26" s="77"/>
      <c r="G26" s="25">
        <v>70.872498113877427</v>
      </c>
      <c r="H26" s="25">
        <v>71.157671456916788</v>
      </c>
      <c r="I26" s="25">
        <v>52</v>
      </c>
      <c r="J26" s="30">
        <v>66.268442922623819</v>
      </c>
      <c r="K26" s="77"/>
      <c r="L26" s="25">
        <v>83.2</v>
      </c>
      <c r="M26" s="25">
        <v>79.7</v>
      </c>
      <c r="N26" s="25">
        <v>96.7</v>
      </c>
      <c r="O26" s="30">
        <v>86.7</v>
      </c>
      <c r="P26" s="77"/>
      <c r="Q26" s="25">
        <v>82.511864170596596</v>
      </c>
      <c r="R26" s="25">
        <v>82.76298666266652</v>
      </c>
      <c r="S26" s="25">
        <v>100</v>
      </c>
      <c r="T26" s="30">
        <v>86.984347124775411</v>
      </c>
      <c r="V26" s="25">
        <v>84.511864170596596</v>
      </c>
      <c r="W26" s="25">
        <v>84.26298666266652</v>
      </c>
      <c r="X26" s="25">
        <v>99</v>
      </c>
      <c r="Y26" s="30">
        <v>88.034347124775408</v>
      </c>
      <c r="AA26" s="25">
        <v>84.532586920109367</v>
      </c>
      <c r="AB26" s="25">
        <v>79.91</v>
      </c>
      <c r="AC26" s="25">
        <v>80</v>
      </c>
      <c r="AD26" s="30">
        <v>81.550405422038267</v>
      </c>
      <c r="AE26" s="82"/>
      <c r="AF26" s="25">
        <v>84.918016174539218</v>
      </c>
      <c r="AG26" s="25">
        <v>93.71</v>
      </c>
      <c r="AH26" s="25">
        <v>25</v>
      </c>
      <c r="AI26" s="30">
        <v>73.45530566108873</v>
      </c>
      <c r="AJ26" s="82"/>
      <c r="AK26" s="25">
        <v>84.248388291644034</v>
      </c>
      <c r="AL26" s="25">
        <v>94.14</v>
      </c>
      <c r="AM26" s="25">
        <v>100</v>
      </c>
      <c r="AN26" s="30">
        <v>92.142935902075408</v>
      </c>
      <c r="AO26" s="95"/>
      <c r="AP26" s="59" t="s">
        <v>27</v>
      </c>
      <c r="AQ26" s="58">
        <f t="shared" si="1"/>
        <v>0</v>
      </c>
      <c r="AR26" s="58">
        <f t="shared" si="2"/>
        <v>10</v>
      </c>
      <c r="AS26" s="58">
        <f t="shared" si="3"/>
        <v>10</v>
      </c>
      <c r="AT26" s="58">
        <f t="shared" si="4"/>
        <v>10</v>
      </c>
    </row>
    <row r="27" spans="1:46">
      <c r="A27" s="84" t="s">
        <v>28</v>
      </c>
      <c r="B27" s="25">
        <v>100</v>
      </c>
      <c r="C27" s="25">
        <v>82.8</v>
      </c>
      <c r="D27" s="25">
        <v>100</v>
      </c>
      <c r="E27" s="30">
        <v>89.7</v>
      </c>
      <c r="F27" s="77"/>
      <c r="G27" s="25">
        <v>95.362022492796726</v>
      </c>
      <c r="H27" s="25">
        <v>92.627273079756492</v>
      </c>
      <c r="I27" s="25">
        <v>100</v>
      </c>
      <c r="J27" s="30">
        <v>95.427617104381454</v>
      </c>
      <c r="K27" s="77"/>
      <c r="L27" s="25">
        <v>88.1</v>
      </c>
      <c r="M27" s="25">
        <v>99.9</v>
      </c>
      <c r="N27" s="25">
        <v>100</v>
      </c>
      <c r="O27" s="30">
        <v>96.4</v>
      </c>
      <c r="P27" s="77"/>
      <c r="Q27" s="25">
        <v>95.345233494818615</v>
      </c>
      <c r="R27" s="25">
        <v>95.673448203516131</v>
      </c>
      <c r="S27" s="25">
        <v>96.666666666666671</v>
      </c>
      <c r="T27" s="30">
        <v>95.806877671259642</v>
      </c>
      <c r="V27" s="25">
        <v>97.345233494818615</v>
      </c>
      <c r="W27" s="25">
        <v>97.173448203516131</v>
      </c>
      <c r="X27" s="25">
        <v>100</v>
      </c>
      <c r="Y27" s="30">
        <v>97.940211004592967</v>
      </c>
      <c r="AA27" s="25">
        <v>98.815182218887486</v>
      </c>
      <c r="AB27" s="25">
        <v>80.41</v>
      </c>
      <c r="AC27" s="25">
        <v>80</v>
      </c>
      <c r="AD27" s="30">
        <v>86.74931377661062</v>
      </c>
      <c r="AE27" s="82"/>
      <c r="AF27" s="25">
        <v>98.893093104338476</v>
      </c>
      <c r="AG27" s="25">
        <v>94.2</v>
      </c>
      <c r="AH27" s="25">
        <v>100</v>
      </c>
      <c r="AI27" s="30">
        <v>97.292582586518463</v>
      </c>
      <c r="AJ27" s="82"/>
      <c r="AK27" s="25">
        <v>97.256578318526635</v>
      </c>
      <c r="AL27" s="25">
        <v>94</v>
      </c>
      <c r="AM27" s="25">
        <v>100</v>
      </c>
      <c r="AN27" s="30">
        <v>96.639802411484311</v>
      </c>
      <c r="AO27" s="95"/>
      <c r="AP27" s="60" t="s">
        <v>28</v>
      </c>
      <c r="AQ27" s="58">
        <f t="shared" si="1"/>
        <v>0</v>
      </c>
      <c r="AR27" s="58">
        <f t="shared" si="2"/>
        <v>0</v>
      </c>
      <c r="AS27" s="58">
        <f t="shared" si="3"/>
        <v>2</v>
      </c>
      <c r="AT27" s="58">
        <f t="shared" si="4"/>
        <v>0</v>
      </c>
    </row>
    <row r="28" spans="1:46">
      <c r="A28" s="84" t="s">
        <v>29</v>
      </c>
      <c r="B28" s="25">
        <v>75</v>
      </c>
      <c r="C28" s="25">
        <v>81</v>
      </c>
      <c r="D28" s="25">
        <v>90</v>
      </c>
      <c r="E28" s="30">
        <v>81.599999999999994</v>
      </c>
      <c r="F28" s="77"/>
      <c r="G28" s="25">
        <v>78.653530377668318</v>
      </c>
      <c r="H28" s="25">
        <v>93.024355094393997</v>
      </c>
      <c r="I28" s="25">
        <v>100</v>
      </c>
      <c r="J28" s="30">
        <v>89.738477669941517</v>
      </c>
      <c r="K28" s="77"/>
      <c r="L28" s="25">
        <v>90.5</v>
      </c>
      <c r="M28" s="25">
        <v>99.9</v>
      </c>
      <c r="N28" s="25">
        <v>100</v>
      </c>
      <c r="O28" s="30">
        <v>97.1</v>
      </c>
      <c r="P28" s="77"/>
      <c r="Q28" s="25">
        <v>86.560397939216045</v>
      </c>
      <c r="R28" s="25">
        <v>92.519477133833036</v>
      </c>
      <c r="S28" s="25">
        <v>90.666666666666671</v>
      </c>
      <c r="T28" s="30">
        <v>89.970596798925499</v>
      </c>
      <c r="V28" s="25">
        <v>88.560397939216045</v>
      </c>
      <c r="W28" s="25">
        <v>94.019477133833036</v>
      </c>
      <c r="X28" s="25">
        <v>100</v>
      </c>
      <c r="Y28" s="30">
        <v>93.603930132258824</v>
      </c>
      <c r="AA28" s="25">
        <v>91.325934097943772</v>
      </c>
      <c r="AB28" s="25">
        <v>89.609534206695798</v>
      </c>
      <c r="AC28" s="25">
        <v>80</v>
      </c>
      <c r="AD28" s="30">
        <v>87.80789061695863</v>
      </c>
      <c r="AE28" s="82"/>
      <c r="AF28" s="25">
        <v>91.591427154647192</v>
      </c>
      <c r="AG28" s="25">
        <v>93.51</v>
      </c>
      <c r="AH28" s="25">
        <v>100</v>
      </c>
      <c r="AI28" s="30">
        <v>94.460999504126519</v>
      </c>
      <c r="AJ28" s="82"/>
      <c r="AK28" s="25">
        <v>91.478246029433308</v>
      </c>
      <c r="AL28" s="25">
        <v>94.84</v>
      </c>
      <c r="AM28" s="25">
        <v>100</v>
      </c>
      <c r="AN28" s="30">
        <v>94.953386110301665</v>
      </c>
      <c r="AO28" s="95"/>
      <c r="AP28" s="59" t="s">
        <v>29</v>
      </c>
      <c r="AQ28" s="58">
        <f t="shared" si="1"/>
        <v>0</v>
      </c>
      <c r="AR28" s="58">
        <f t="shared" si="2"/>
        <v>10</v>
      </c>
      <c r="AS28" s="58">
        <f t="shared" si="3"/>
        <v>2</v>
      </c>
      <c r="AT28" s="58">
        <f t="shared" si="4"/>
        <v>10</v>
      </c>
    </row>
    <row r="29" spans="1:46">
      <c r="A29" s="84" t="s">
        <v>30</v>
      </c>
      <c r="B29" s="25">
        <v>100</v>
      </c>
      <c r="C29" s="25">
        <v>78.599999999999994</v>
      </c>
      <c r="D29" s="25">
        <v>81</v>
      </c>
      <c r="E29" s="30">
        <v>83.4</v>
      </c>
      <c r="F29" s="77"/>
      <c r="G29" s="25">
        <v>67.531472359058569</v>
      </c>
      <c r="H29" s="25">
        <v>69.864680386334925</v>
      </c>
      <c r="I29" s="25">
        <v>87</v>
      </c>
      <c r="J29" s="30">
        <v>73.331887480204472</v>
      </c>
      <c r="K29" s="77"/>
      <c r="L29" s="25">
        <v>85.7</v>
      </c>
      <c r="M29" s="25">
        <v>79.7</v>
      </c>
      <c r="N29" s="25">
        <v>92</v>
      </c>
      <c r="O29" s="30">
        <v>85.8</v>
      </c>
      <c r="P29" s="77"/>
      <c r="Q29" s="25">
        <v>83.052966108601112</v>
      </c>
      <c r="R29" s="25">
        <v>83.377708870114162</v>
      </c>
      <c r="S29" s="25">
        <v>0</v>
      </c>
      <c r="T29" s="30">
        <v>62.419621686056047</v>
      </c>
      <c r="V29" s="25">
        <v>85.052966108601112</v>
      </c>
      <c r="W29" s="25">
        <v>84.877708870114162</v>
      </c>
      <c r="X29" s="25">
        <v>99</v>
      </c>
      <c r="Y29" s="30">
        <v>88.469621686056058</v>
      </c>
      <c r="AA29" s="25">
        <v>88.405035376212709</v>
      </c>
      <c r="AB29" s="25">
        <v>80.040000000000006</v>
      </c>
      <c r="AC29" s="25">
        <v>80</v>
      </c>
      <c r="AD29" s="30">
        <v>82.957762381674456</v>
      </c>
      <c r="AE29" s="82"/>
      <c r="AF29" s="25">
        <v>90.361485268666513</v>
      </c>
      <c r="AG29" s="25">
        <v>94.04</v>
      </c>
      <c r="AH29" s="25">
        <v>25</v>
      </c>
      <c r="AI29" s="30">
        <v>75.492519844033282</v>
      </c>
      <c r="AJ29" s="82"/>
      <c r="AK29" s="25">
        <v>91.611874113918645</v>
      </c>
      <c r="AL29" s="25">
        <v>94.96</v>
      </c>
      <c r="AM29" s="25">
        <v>70</v>
      </c>
      <c r="AN29" s="30">
        <v>87.548155939871521</v>
      </c>
      <c r="AO29" s="95"/>
      <c r="AP29" s="59" t="s">
        <v>30</v>
      </c>
      <c r="AQ29" s="58">
        <f t="shared" si="1"/>
        <v>10</v>
      </c>
      <c r="AR29" s="58">
        <f t="shared" si="2"/>
        <v>10</v>
      </c>
      <c r="AS29" s="58">
        <f t="shared" si="3"/>
        <v>10</v>
      </c>
      <c r="AT29" s="58">
        <f t="shared" si="4"/>
        <v>10</v>
      </c>
    </row>
    <row r="30" spans="1:46">
      <c r="A30" s="84" t="s">
        <v>31</v>
      </c>
      <c r="B30" s="25">
        <v>100</v>
      </c>
      <c r="C30" s="25">
        <v>81.2</v>
      </c>
      <c r="D30" s="25">
        <v>100</v>
      </c>
      <c r="E30" s="30">
        <v>88.7</v>
      </c>
      <c r="F30" s="77"/>
      <c r="G30" s="25">
        <v>86.761083743842363</v>
      </c>
      <c r="H30" s="25">
        <v>91.207183592504691</v>
      </c>
      <c r="I30" s="25">
        <v>100</v>
      </c>
      <c r="J30" s="30">
        <v>91.849252747346696</v>
      </c>
      <c r="K30" s="77"/>
      <c r="L30" s="25">
        <v>88.6</v>
      </c>
      <c r="M30" s="25">
        <v>99.7</v>
      </c>
      <c r="N30" s="25">
        <v>100</v>
      </c>
      <c r="O30" s="30">
        <v>96.5</v>
      </c>
      <c r="P30" s="77"/>
      <c r="Q30" s="25">
        <v>89.086057142228469</v>
      </c>
      <c r="R30" s="25">
        <v>93.590462204919504</v>
      </c>
      <c r="S30" s="25">
        <v>100</v>
      </c>
      <c r="T30" s="30">
        <v>93.616304881747766</v>
      </c>
      <c r="V30" s="25">
        <v>91.086057142228469</v>
      </c>
      <c r="W30" s="25">
        <v>95.090462204919504</v>
      </c>
      <c r="X30" s="25">
        <v>100</v>
      </c>
      <c r="Y30" s="30">
        <v>94.916304881747763</v>
      </c>
      <c r="AA30" s="25">
        <v>91.412657572739391</v>
      </c>
      <c r="AB30" s="25">
        <v>80.25</v>
      </c>
      <c r="AC30" s="25">
        <v>80</v>
      </c>
      <c r="AD30" s="30">
        <v>84.094430150458791</v>
      </c>
      <c r="AE30" s="82"/>
      <c r="AF30" s="25">
        <v>92.524612393292159</v>
      </c>
      <c r="AG30" s="25">
        <v>93.8</v>
      </c>
      <c r="AH30" s="25">
        <v>87.5</v>
      </c>
      <c r="AI30" s="30">
        <v>91.778614337652257</v>
      </c>
      <c r="AJ30" s="82"/>
      <c r="AK30" s="25">
        <v>89.903403318093098</v>
      </c>
      <c r="AL30" s="25">
        <v>95.02</v>
      </c>
      <c r="AM30" s="25">
        <v>98.5</v>
      </c>
      <c r="AN30" s="30">
        <v>94.099191161332584</v>
      </c>
      <c r="AO30" s="95"/>
      <c r="AP30" s="59" t="s">
        <v>31</v>
      </c>
      <c r="AQ30" s="58">
        <f t="shared" si="1"/>
        <v>0</v>
      </c>
      <c r="AR30" s="58">
        <f t="shared" si="2"/>
        <v>10</v>
      </c>
      <c r="AS30" s="58">
        <f t="shared" si="3"/>
        <v>10</v>
      </c>
      <c r="AT30" s="58">
        <f t="shared" si="4"/>
        <v>10</v>
      </c>
    </row>
    <row r="31" spans="1:46">
      <c r="A31" s="84" t="s">
        <v>32</v>
      </c>
      <c r="B31" s="25">
        <v>100</v>
      </c>
      <c r="C31" s="25">
        <v>79.5</v>
      </c>
      <c r="D31" s="25">
        <v>100</v>
      </c>
      <c r="E31" s="30">
        <v>87.7</v>
      </c>
      <c r="F31" s="77"/>
      <c r="G31" s="25">
        <v>88.218390804597703</v>
      </c>
      <c r="H31" s="25">
        <v>91.619204933377375</v>
      </c>
      <c r="I31" s="25">
        <v>100</v>
      </c>
      <c r="J31" s="30">
        <v>92.524118754960142</v>
      </c>
      <c r="K31" s="77"/>
      <c r="L31" s="25">
        <v>84.7</v>
      </c>
      <c r="M31" s="25">
        <v>99.8</v>
      </c>
      <c r="N31" s="25">
        <v>100</v>
      </c>
      <c r="O31" s="30">
        <v>95.4</v>
      </c>
      <c r="P31" s="77"/>
      <c r="Q31" s="25">
        <v>85.496808341911475</v>
      </c>
      <c r="R31" s="25">
        <v>90.957950241438766</v>
      </c>
      <c r="S31" s="25">
        <v>0</v>
      </c>
      <c r="T31" s="30">
        <v>66.307063016244527</v>
      </c>
      <c r="V31" s="25">
        <v>87.496808341911475</v>
      </c>
      <c r="W31" s="25">
        <v>92.457950241438766</v>
      </c>
      <c r="X31" s="25">
        <v>80</v>
      </c>
      <c r="Y31" s="30">
        <v>87.607063016244524</v>
      </c>
      <c r="AA31" s="25">
        <v>90.660492498607482</v>
      </c>
      <c r="AB31" s="25">
        <v>80.28</v>
      </c>
      <c r="AC31" s="25">
        <v>80</v>
      </c>
      <c r="AD31" s="30">
        <v>83.843172374512619</v>
      </c>
      <c r="AE31" s="82"/>
      <c r="AF31" s="25">
        <v>93.100632403975908</v>
      </c>
      <c r="AG31" s="25">
        <v>94.13</v>
      </c>
      <c r="AH31" s="25">
        <v>100</v>
      </c>
      <c r="AI31" s="30">
        <v>95.237221341391574</v>
      </c>
      <c r="AJ31" s="82"/>
      <c r="AK31" s="25">
        <v>90.533422305925882</v>
      </c>
      <c r="AL31" s="25">
        <v>94.79</v>
      </c>
      <c r="AM31" s="25">
        <v>100</v>
      </c>
      <c r="AN31" s="30">
        <v>94.602697807074065</v>
      </c>
      <c r="AO31" s="95"/>
      <c r="AP31" s="59" t="s">
        <v>32</v>
      </c>
      <c r="AQ31" s="58">
        <f t="shared" si="1"/>
        <v>0</v>
      </c>
      <c r="AR31" s="58">
        <f t="shared" si="2"/>
        <v>10</v>
      </c>
      <c r="AS31" s="58">
        <f t="shared" si="3"/>
        <v>2</v>
      </c>
      <c r="AT31" s="58">
        <f t="shared" si="4"/>
        <v>0</v>
      </c>
    </row>
    <row r="32" spans="1:46">
      <c r="A32" s="84" t="s">
        <v>33</v>
      </c>
      <c r="B32" s="25">
        <v>100</v>
      </c>
      <c r="C32" s="25">
        <v>79.599999999999994</v>
      </c>
      <c r="D32" s="25">
        <v>100</v>
      </c>
      <c r="E32" s="30">
        <v>87.8</v>
      </c>
      <c r="F32" s="77"/>
      <c r="G32" s="25">
        <v>73.701495117103093</v>
      </c>
      <c r="H32" s="25">
        <v>92.09237148632036</v>
      </c>
      <c r="I32" s="25">
        <v>100</v>
      </c>
      <c r="J32" s="30">
        <v>87.632471885514235</v>
      </c>
      <c r="K32" s="77"/>
      <c r="L32" s="25">
        <v>82</v>
      </c>
      <c r="M32" s="25">
        <v>99.9</v>
      </c>
      <c r="N32" s="25">
        <v>100</v>
      </c>
      <c r="O32" s="30">
        <v>94.6</v>
      </c>
      <c r="P32" s="77"/>
      <c r="Q32" s="25">
        <v>87.68153083036205</v>
      </c>
      <c r="R32" s="25">
        <v>93.170850147776221</v>
      </c>
      <c r="S32" s="25">
        <v>100</v>
      </c>
      <c r="T32" s="30">
        <v>92.956875849737202</v>
      </c>
      <c r="V32" s="25">
        <v>89.68153083036205</v>
      </c>
      <c r="W32" s="25">
        <v>94.670850147776221</v>
      </c>
      <c r="X32" s="25">
        <v>99</v>
      </c>
      <c r="Y32" s="30">
        <v>94.006875849737199</v>
      </c>
      <c r="AA32" s="25">
        <v>84.904692314766109</v>
      </c>
      <c r="AB32" s="25">
        <v>64.33</v>
      </c>
      <c r="AC32" s="25">
        <v>80</v>
      </c>
      <c r="AD32" s="30">
        <v>75.44864231016814</v>
      </c>
      <c r="AE32" s="82"/>
      <c r="AF32" s="25">
        <v>85.25608517018415</v>
      </c>
      <c r="AG32" s="25">
        <v>93.69</v>
      </c>
      <c r="AH32" s="25">
        <v>100</v>
      </c>
      <c r="AI32" s="30">
        <v>92.315629809564456</v>
      </c>
      <c r="AJ32" s="82"/>
      <c r="AK32" s="25">
        <v>80.834771613150679</v>
      </c>
      <c r="AL32" s="25">
        <v>94.61</v>
      </c>
      <c r="AM32" s="25">
        <v>100</v>
      </c>
      <c r="AN32" s="30">
        <v>91.136170064602737</v>
      </c>
      <c r="AO32" s="95"/>
      <c r="AP32" s="59" t="s">
        <v>33</v>
      </c>
      <c r="AQ32" s="58">
        <f t="shared" si="1"/>
        <v>0</v>
      </c>
      <c r="AR32" s="58">
        <f t="shared" si="2"/>
        <v>10</v>
      </c>
      <c r="AS32" s="58">
        <f t="shared" si="3"/>
        <v>2</v>
      </c>
      <c r="AT32" s="58">
        <f t="shared" si="4"/>
        <v>0</v>
      </c>
    </row>
    <row r="33" spans="1:46">
      <c r="A33" s="84" t="s">
        <v>34</v>
      </c>
      <c r="B33" s="25">
        <v>100</v>
      </c>
      <c r="C33" s="25">
        <v>84.2</v>
      </c>
      <c r="D33" s="25">
        <v>95</v>
      </c>
      <c r="E33" s="30">
        <v>89.5</v>
      </c>
      <c r="F33" s="77"/>
      <c r="G33" s="25">
        <v>96.291735084838535</v>
      </c>
      <c r="H33" s="25">
        <v>96.894534143089913</v>
      </c>
      <c r="I33" s="25">
        <v>100</v>
      </c>
      <c r="J33" s="30">
        <v>97.45992093692945</v>
      </c>
      <c r="K33" s="77"/>
      <c r="L33" s="25">
        <v>89</v>
      </c>
      <c r="M33" s="25">
        <v>99.9</v>
      </c>
      <c r="N33" s="25">
        <v>100</v>
      </c>
      <c r="O33" s="30">
        <v>96.7</v>
      </c>
      <c r="P33" s="77"/>
      <c r="Q33" s="25">
        <v>95.769437097852006</v>
      </c>
      <c r="R33" s="25">
        <v>95.567903312314385</v>
      </c>
      <c r="S33" s="25">
        <v>100</v>
      </c>
      <c r="T33" s="30">
        <v>96.746464309173945</v>
      </c>
      <c r="V33" s="25">
        <v>97.769437097852006</v>
      </c>
      <c r="W33" s="25">
        <v>97.067903312314385</v>
      </c>
      <c r="X33" s="25">
        <v>100</v>
      </c>
      <c r="Y33" s="30">
        <v>98.046464309173956</v>
      </c>
      <c r="AA33" s="25">
        <v>99.420720220083069</v>
      </c>
      <c r="AB33" s="25">
        <v>94.13</v>
      </c>
      <c r="AC33" s="25">
        <v>80</v>
      </c>
      <c r="AD33" s="30">
        <v>92.449252077029072</v>
      </c>
      <c r="AE33" s="82"/>
      <c r="AF33" s="25">
        <v>98.943442383497683</v>
      </c>
      <c r="AG33" s="25">
        <v>93.62</v>
      </c>
      <c r="AH33" s="25">
        <v>100</v>
      </c>
      <c r="AI33" s="30">
        <v>97.078204834224181</v>
      </c>
      <c r="AJ33" s="82"/>
      <c r="AK33" s="25">
        <v>97.961840463010844</v>
      </c>
      <c r="AL33" s="25">
        <v>94.93</v>
      </c>
      <c r="AM33" s="25">
        <v>100</v>
      </c>
      <c r="AN33" s="30">
        <v>97.258644162053798</v>
      </c>
      <c r="AO33" s="95"/>
      <c r="AP33" s="59" t="s">
        <v>34</v>
      </c>
      <c r="AQ33" s="58">
        <f t="shared" si="1"/>
        <v>0</v>
      </c>
      <c r="AR33" s="58">
        <f t="shared" si="2"/>
        <v>10</v>
      </c>
      <c r="AS33" s="58">
        <f t="shared" si="3"/>
        <v>2</v>
      </c>
      <c r="AT33" s="58">
        <f t="shared" si="4"/>
        <v>10</v>
      </c>
    </row>
    <row r="34" spans="1:46">
      <c r="A34" s="84" t="s">
        <v>35</v>
      </c>
      <c r="B34" s="25">
        <v>100</v>
      </c>
      <c r="C34" s="25">
        <v>84.5</v>
      </c>
      <c r="D34" s="25">
        <v>94</v>
      </c>
      <c r="E34" s="30">
        <v>89.5</v>
      </c>
      <c r="F34" s="77"/>
      <c r="G34" s="25">
        <v>77.703675634710123</v>
      </c>
      <c r="H34" s="25">
        <v>75.502493505508454</v>
      </c>
      <c r="I34" s="25">
        <v>43.333333333333336</v>
      </c>
      <c r="J34" s="30">
        <v>68.230617207685256</v>
      </c>
      <c r="K34" s="77"/>
      <c r="L34" s="25">
        <v>85.6</v>
      </c>
      <c r="M34" s="25">
        <v>100</v>
      </c>
      <c r="N34" s="25">
        <v>100</v>
      </c>
      <c r="O34" s="30">
        <v>95.7</v>
      </c>
      <c r="P34" s="77"/>
      <c r="Q34" s="25">
        <v>92.677819602287897</v>
      </c>
      <c r="R34" s="25">
        <v>94.860465601628192</v>
      </c>
      <c r="S34" s="25">
        <v>90.666666666666671</v>
      </c>
      <c r="T34" s="30">
        <v>93.048089768118714</v>
      </c>
      <c r="V34" s="25">
        <v>94.677819602287897</v>
      </c>
      <c r="W34" s="25">
        <v>96.360465601628192</v>
      </c>
      <c r="X34" s="25">
        <v>100</v>
      </c>
      <c r="Y34" s="30">
        <v>96.68142310145204</v>
      </c>
      <c r="AA34" s="25">
        <v>93.56929153336813</v>
      </c>
      <c r="AB34" s="25">
        <v>64.599999999999994</v>
      </c>
      <c r="AC34" s="25">
        <v>80</v>
      </c>
      <c r="AD34" s="30">
        <v>78.589252036678843</v>
      </c>
      <c r="AE34" s="82"/>
      <c r="AF34" s="25">
        <v>96.574235382632793</v>
      </c>
      <c r="AG34" s="25">
        <v>94.09</v>
      </c>
      <c r="AH34" s="25">
        <v>100</v>
      </c>
      <c r="AI34" s="30">
        <v>96.436982383921475</v>
      </c>
      <c r="AJ34" s="82"/>
      <c r="AK34" s="25">
        <v>98.222492816470918</v>
      </c>
      <c r="AL34" s="25">
        <v>94.3</v>
      </c>
      <c r="AM34" s="25">
        <v>100</v>
      </c>
      <c r="AN34" s="30">
        <v>97.09787248576481</v>
      </c>
      <c r="AO34" s="95"/>
      <c r="AP34" s="59" t="s">
        <v>35</v>
      </c>
      <c r="AQ34" s="58">
        <f t="shared" si="1"/>
        <v>10</v>
      </c>
      <c r="AR34" s="58">
        <f t="shared" si="2"/>
        <v>10</v>
      </c>
      <c r="AS34" s="58">
        <f t="shared" si="3"/>
        <v>2</v>
      </c>
      <c r="AT34" s="58">
        <f t="shared" si="4"/>
        <v>10</v>
      </c>
    </row>
    <row r="35" spans="1:46">
      <c r="A35" s="84" t="s">
        <v>36</v>
      </c>
      <c r="B35" s="25">
        <v>100</v>
      </c>
      <c r="C35" s="25">
        <v>78.900000000000006</v>
      </c>
      <c r="D35" s="25">
        <v>100</v>
      </c>
      <c r="E35" s="30">
        <v>87.3</v>
      </c>
      <c r="F35" s="77"/>
      <c r="G35" s="25">
        <v>94.48549534756431</v>
      </c>
      <c r="H35" s="25">
        <v>94.167150319210663</v>
      </c>
      <c r="I35" s="25">
        <v>100</v>
      </c>
      <c r="J35" s="30">
        <v>95.736783499331779</v>
      </c>
      <c r="K35" s="77"/>
      <c r="L35" s="25">
        <v>90.8</v>
      </c>
      <c r="M35" s="25">
        <v>100</v>
      </c>
      <c r="N35" s="25">
        <v>100</v>
      </c>
      <c r="O35" s="30">
        <v>97.2</v>
      </c>
      <c r="P35" s="77"/>
      <c r="Q35" s="25">
        <v>90.387768438655158</v>
      </c>
      <c r="R35" s="25">
        <v>93.884388544213778</v>
      </c>
      <c r="S35" s="25">
        <v>100</v>
      </c>
      <c r="T35" s="30">
        <v>94.189474371214814</v>
      </c>
      <c r="V35" s="25">
        <v>92.387768438655158</v>
      </c>
      <c r="W35" s="25">
        <v>95.384388544213778</v>
      </c>
      <c r="X35" s="25">
        <v>98.333333333333329</v>
      </c>
      <c r="Y35" s="30">
        <v>95.07280770454814</v>
      </c>
      <c r="AA35" s="25">
        <v>89.958638413694587</v>
      </c>
      <c r="AB35" s="25">
        <v>94.92</v>
      </c>
      <c r="AC35" s="25">
        <v>80</v>
      </c>
      <c r="AD35" s="30">
        <v>89.453523444793106</v>
      </c>
      <c r="AE35" s="82"/>
      <c r="AF35" s="25">
        <v>90.225699907024975</v>
      </c>
      <c r="AG35" s="25">
        <v>93.64</v>
      </c>
      <c r="AH35" s="25">
        <v>100</v>
      </c>
      <c r="AI35" s="30">
        <v>94.034994967458744</v>
      </c>
      <c r="AJ35" s="82"/>
      <c r="AK35" s="25">
        <v>88.629997561378133</v>
      </c>
      <c r="AL35" s="25">
        <v>95.14</v>
      </c>
      <c r="AM35" s="25">
        <v>100</v>
      </c>
      <c r="AN35" s="30">
        <v>94.076499146482348</v>
      </c>
      <c r="AO35" s="95"/>
      <c r="AP35" s="59" t="s">
        <v>36</v>
      </c>
      <c r="AQ35" s="58">
        <f t="shared" si="1"/>
        <v>0</v>
      </c>
      <c r="AR35" s="58">
        <f t="shared" si="2"/>
        <v>10</v>
      </c>
      <c r="AS35" s="58">
        <f t="shared" si="3"/>
        <v>2</v>
      </c>
      <c r="AT35" s="58">
        <f t="shared" si="4"/>
        <v>10</v>
      </c>
    </row>
    <row r="36" spans="1:46">
      <c r="A36" s="84" t="s">
        <v>37</v>
      </c>
      <c r="B36" s="25">
        <v>100</v>
      </c>
      <c r="C36" s="25">
        <v>84.6</v>
      </c>
      <c r="D36" s="25">
        <v>100</v>
      </c>
      <c r="E36" s="30">
        <v>90.8</v>
      </c>
      <c r="F36" s="77"/>
      <c r="G36" s="25">
        <v>90.996168582375475</v>
      </c>
      <c r="H36" s="25">
        <v>94.082376882376877</v>
      </c>
      <c r="I36" s="25">
        <v>100</v>
      </c>
      <c r="J36" s="30">
        <v>94.481609756782177</v>
      </c>
      <c r="K36" s="77"/>
      <c r="L36" s="25">
        <v>85.9</v>
      </c>
      <c r="M36" s="25">
        <v>100</v>
      </c>
      <c r="N36" s="25">
        <v>100</v>
      </c>
      <c r="O36" s="30">
        <v>95.8</v>
      </c>
      <c r="P36" s="77"/>
      <c r="Q36" s="25">
        <v>98.594446135477085</v>
      </c>
      <c r="R36" s="25">
        <v>96.565231957795689</v>
      </c>
      <c r="S36" s="25">
        <v>100</v>
      </c>
      <c r="T36" s="30">
        <v>98.134148930535261</v>
      </c>
      <c r="V36" s="25">
        <v>99.7</v>
      </c>
      <c r="W36" s="25">
        <v>98.065231957795689</v>
      </c>
      <c r="X36" s="25">
        <v>100</v>
      </c>
      <c r="Y36" s="30">
        <v>99.121092783118272</v>
      </c>
      <c r="AA36" s="25">
        <v>99.595989666825034</v>
      </c>
      <c r="AB36" s="25">
        <v>91.69</v>
      </c>
      <c r="AC36" s="25">
        <v>100</v>
      </c>
      <c r="AD36" s="30">
        <v>96.534596383388759</v>
      </c>
      <c r="AE36" s="82"/>
      <c r="AF36" s="25">
        <v>98.773166660623929</v>
      </c>
      <c r="AG36" s="25">
        <v>94.06</v>
      </c>
      <c r="AH36" s="25">
        <v>100</v>
      </c>
      <c r="AI36" s="30">
        <v>97.194608331218376</v>
      </c>
      <c r="AJ36" s="82"/>
      <c r="AK36" s="25">
        <v>99.40630499889761</v>
      </c>
      <c r="AL36" s="25">
        <v>95.51</v>
      </c>
      <c r="AM36" s="25">
        <v>100</v>
      </c>
      <c r="AN36" s="30">
        <v>97.99620674961416</v>
      </c>
      <c r="AO36" s="95"/>
      <c r="AP36" s="59" t="s">
        <v>37</v>
      </c>
      <c r="AQ36" s="58">
        <f t="shared" si="1"/>
        <v>10</v>
      </c>
      <c r="AR36" s="58">
        <f t="shared" si="2"/>
        <v>10</v>
      </c>
      <c r="AS36" s="58">
        <f t="shared" si="3"/>
        <v>2</v>
      </c>
      <c r="AT36" s="58">
        <f t="shared" si="4"/>
        <v>10</v>
      </c>
    </row>
    <row r="37" spans="1:46">
      <c r="A37" s="84" t="s">
        <v>38</v>
      </c>
      <c r="B37" s="25">
        <v>100</v>
      </c>
      <c r="C37" s="25">
        <v>78.5</v>
      </c>
      <c r="D37" s="25">
        <v>90</v>
      </c>
      <c r="E37" s="30">
        <v>85.1</v>
      </c>
      <c r="F37" s="77"/>
      <c r="G37" s="25">
        <v>80.722495894909684</v>
      </c>
      <c r="H37" s="25">
        <v>91.966731692991829</v>
      </c>
      <c r="I37" s="25">
        <v>100</v>
      </c>
      <c r="J37" s="30">
        <v>90.039566240415127</v>
      </c>
      <c r="K37" s="77"/>
      <c r="L37" s="25">
        <v>90</v>
      </c>
      <c r="M37" s="25">
        <v>100</v>
      </c>
      <c r="N37" s="25">
        <v>100</v>
      </c>
      <c r="O37" s="30">
        <v>97</v>
      </c>
      <c r="P37" s="77"/>
      <c r="Q37" s="25">
        <v>84.62296588173767</v>
      </c>
      <c r="R37" s="25">
        <v>91.138139323805376</v>
      </c>
      <c r="S37" s="25">
        <v>0</v>
      </c>
      <c r="T37" s="30">
        <v>66.073293788130329</v>
      </c>
      <c r="V37" s="25">
        <v>86.62296588173767</v>
      </c>
      <c r="W37" s="25">
        <v>92.638139323805376</v>
      </c>
      <c r="X37" s="25">
        <v>100</v>
      </c>
      <c r="Y37" s="30">
        <v>92.373293788130326</v>
      </c>
      <c r="AA37" s="25">
        <v>96.077705910175794</v>
      </c>
      <c r="AB37" s="25">
        <v>92.55</v>
      </c>
      <c r="AC37" s="25">
        <v>80</v>
      </c>
      <c r="AD37" s="30">
        <v>90.647197068561525</v>
      </c>
      <c r="AE37" s="82"/>
      <c r="AF37" s="25">
        <v>95.684502372250478</v>
      </c>
      <c r="AG37" s="25">
        <v>93.81</v>
      </c>
      <c r="AH37" s="25">
        <v>25</v>
      </c>
      <c r="AI37" s="30">
        <v>77.263575830287664</v>
      </c>
      <c r="AJ37" s="82"/>
      <c r="AK37" s="25">
        <v>95.664060605027217</v>
      </c>
      <c r="AL37" s="25">
        <v>94.12</v>
      </c>
      <c r="AM37" s="25">
        <v>84</v>
      </c>
      <c r="AN37" s="30">
        <v>92.130421211759526</v>
      </c>
      <c r="AO37" s="95"/>
      <c r="AP37" s="59" t="s">
        <v>38</v>
      </c>
      <c r="AQ37" s="58">
        <f t="shared" si="1"/>
        <v>0</v>
      </c>
      <c r="AR37" s="58">
        <f t="shared" si="2"/>
        <v>10</v>
      </c>
      <c r="AS37" s="58">
        <f t="shared" si="3"/>
        <v>10</v>
      </c>
      <c r="AT37" s="58">
        <f t="shared" si="4"/>
        <v>10</v>
      </c>
    </row>
    <row r="38" spans="1:46" ht="14.25" thickBot="1">
      <c r="A38" s="85" t="s">
        <v>39</v>
      </c>
      <c r="B38" s="46">
        <v>100</v>
      </c>
      <c r="C38" s="46">
        <v>81</v>
      </c>
      <c r="D38" s="46">
        <v>100</v>
      </c>
      <c r="E38" s="47">
        <v>88.6</v>
      </c>
      <c r="F38" s="77"/>
      <c r="G38" s="46">
        <v>82.61266192300674</v>
      </c>
      <c r="H38" s="46">
        <v>90.958824985559858</v>
      </c>
      <c r="I38" s="46">
        <v>100</v>
      </c>
      <c r="J38" s="47">
        <v>90.297961667276297</v>
      </c>
      <c r="K38" s="77"/>
      <c r="L38" s="25">
        <v>87</v>
      </c>
      <c r="M38" s="46">
        <v>99.8</v>
      </c>
      <c r="N38" s="46">
        <v>100</v>
      </c>
      <c r="O38" s="47">
        <v>96</v>
      </c>
      <c r="P38" s="77"/>
      <c r="Q38" s="25">
        <v>92.795909515253996</v>
      </c>
      <c r="R38" s="46">
        <v>94.843211750400854</v>
      </c>
      <c r="S38" s="46">
        <v>100</v>
      </c>
      <c r="T38" s="47">
        <v>95.415853030499235</v>
      </c>
      <c r="V38" s="25">
        <v>94.795909515253996</v>
      </c>
      <c r="W38" s="46">
        <v>96.343211750400854</v>
      </c>
      <c r="X38" s="46">
        <v>100</v>
      </c>
      <c r="Y38" s="47">
        <v>96.715853030499233</v>
      </c>
      <c r="AA38" s="25">
        <v>93.703394405641603</v>
      </c>
      <c r="AB38" s="46">
        <v>80.38</v>
      </c>
      <c r="AC38" s="46">
        <v>80</v>
      </c>
      <c r="AD38" s="47">
        <v>84.948188041974561</v>
      </c>
      <c r="AE38" s="82"/>
      <c r="AF38" s="25">
        <v>94.353000003749059</v>
      </c>
      <c r="AG38" s="46">
        <v>94.26</v>
      </c>
      <c r="AH38" s="46">
        <v>100</v>
      </c>
      <c r="AI38" s="47">
        <v>95.727550001312167</v>
      </c>
      <c r="AJ38" s="82"/>
      <c r="AK38" s="25">
        <v>91.272443564736392</v>
      </c>
      <c r="AL38" s="46">
        <v>94.53</v>
      </c>
      <c r="AM38" s="46">
        <v>100</v>
      </c>
      <c r="AN38" s="47">
        <v>94.757355247657742</v>
      </c>
      <c r="AO38" s="95"/>
      <c r="AP38" s="76" t="s">
        <v>39</v>
      </c>
      <c r="AQ38" s="58">
        <f t="shared" si="1"/>
        <v>0</v>
      </c>
      <c r="AR38" s="58">
        <f t="shared" si="2"/>
        <v>10</v>
      </c>
      <c r="AS38" s="58">
        <f t="shared" si="3"/>
        <v>2</v>
      </c>
      <c r="AT38" s="58">
        <f t="shared" si="4"/>
        <v>0</v>
      </c>
    </row>
    <row r="39" spans="1:46" ht="16.5" thickBot="1">
      <c r="A39" s="53" t="s">
        <v>2</v>
      </c>
      <c r="B39" s="50">
        <f>SUM(B40:B44)/6</f>
        <v>83.333333333333329</v>
      </c>
      <c r="C39" s="50">
        <f t="shared" ref="C39:E39" si="5">SUM(C40:C44)/6</f>
        <v>70.916666666666671</v>
      </c>
      <c r="D39" s="50">
        <f t="shared" si="5"/>
        <v>81.666666666666671</v>
      </c>
      <c r="E39" s="51">
        <f t="shared" si="5"/>
        <v>79.816666666666677</v>
      </c>
      <c r="F39" s="77"/>
      <c r="G39" s="50">
        <v>94.52</v>
      </c>
      <c r="H39" s="50" t="e">
        <f>#REF!</f>
        <v>#REF!</v>
      </c>
      <c r="I39" s="50" t="e">
        <f>#REF!</f>
        <v>#REF!</v>
      </c>
      <c r="J39" s="51" t="e">
        <f t="shared" ref="J39:J70" si="6">(G39*0.35)+(H39*0.4)+(I39*0.25)</f>
        <v>#REF!</v>
      </c>
      <c r="K39" s="77"/>
      <c r="L39" s="50">
        <v>94.5</v>
      </c>
      <c r="M39" s="50">
        <v>99.2</v>
      </c>
      <c r="N39" s="50">
        <v>94.2</v>
      </c>
      <c r="O39" s="51">
        <v>96</v>
      </c>
      <c r="P39" s="77"/>
      <c r="Q39" s="50">
        <v>96.314686376161788</v>
      </c>
      <c r="R39" s="50">
        <v>92.711310774835383</v>
      </c>
      <c r="S39" s="50">
        <v>100</v>
      </c>
      <c r="T39" s="51">
        <v>95.794664541590777</v>
      </c>
      <c r="V39" s="50">
        <v>98.314686376161788</v>
      </c>
      <c r="W39" s="50">
        <v>94.211310774835383</v>
      </c>
      <c r="X39" s="50">
        <v>100</v>
      </c>
      <c r="Y39" s="51">
        <v>97.094664541590788</v>
      </c>
      <c r="AA39" s="50">
        <v>98.314686376161788</v>
      </c>
      <c r="AB39" s="50">
        <v>94.747747747747738</v>
      </c>
      <c r="AC39" s="50">
        <v>100</v>
      </c>
      <c r="AD39" s="51">
        <v>97.30923933075573</v>
      </c>
      <c r="AE39" s="82"/>
      <c r="AF39" s="50">
        <v>98.314686376161788</v>
      </c>
      <c r="AG39" s="50">
        <v>91.75075075075074</v>
      </c>
      <c r="AH39" s="50">
        <v>62.5</v>
      </c>
      <c r="AI39" s="51">
        <v>86.735440531956925</v>
      </c>
      <c r="AJ39" s="82"/>
      <c r="AK39" s="50">
        <v>98.314686376161788</v>
      </c>
      <c r="AL39" s="50">
        <v>88.083809161715649</v>
      </c>
      <c r="AM39" s="50">
        <v>95.166666666666671</v>
      </c>
      <c r="AN39" s="51">
        <v>93.435330563009558</v>
      </c>
      <c r="AO39" s="95"/>
      <c r="AP39" s="62" t="s">
        <v>2</v>
      </c>
      <c r="AQ39" s="63">
        <f t="shared" ref="AQ39:AQ71" si="7">IF(AF39&lt;AK39,10,IF(AF39&gt;AK39,0,IF(AF39=AK39,2,0)))</f>
        <v>2</v>
      </c>
      <c r="AR39" s="63">
        <f t="shared" ref="AR39:AR71" si="8">IF(AG39&lt;AL39,10,IF(AG39&gt;AL39,0,IF(AG39=AL39,2,0)))</f>
        <v>0</v>
      </c>
      <c r="AS39" s="63">
        <f t="shared" ref="AS39:AS71" si="9">IF(AH39&lt;AM39,10,IF(AH39&gt;AM39,0,IF(AH39=AM39,2,0)))</f>
        <v>10</v>
      </c>
      <c r="AT39" s="63">
        <f t="shared" ref="AT39:AT71" si="10">IF(AI39&lt;AN39,10,IF(AI39&gt;AN39,0,IF(AI39=AN39,2,0)))</f>
        <v>10</v>
      </c>
    </row>
    <row r="40" spans="1:46" ht="27">
      <c r="A40" s="48" t="s">
        <v>40</v>
      </c>
      <c r="B40" s="39">
        <v>100</v>
      </c>
      <c r="C40" s="39">
        <v>85</v>
      </c>
      <c r="D40" s="39">
        <v>100</v>
      </c>
      <c r="E40" s="40">
        <v>96.3</v>
      </c>
      <c r="F40" s="77"/>
      <c r="G40" s="39">
        <v>99.671592775041049</v>
      </c>
      <c r="H40" s="39">
        <v>99.901477832512313</v>
      </c>
      <c r="I40" s="39">
        <v>100</v>
      </c>
      <c r="J40" s="40">
        <f t="shared" si="6"/>
        <v>99.845648604269286</v>
      </c>
      <c r="K40" s="77"/>
      <c r="L40" s="39">
        <v>99.7</v>
      </c>
      <c r="M40" s="39">
        <v>98.5</v>
      </c>
      <c r="N40" s="39">
        <v>100</v>
      </c>
      <c r="O40" s="40">
        <v>99.4</v>
      </c>
      <c r="P40" s="77"/>
      <c r="Q40" s="39">
        <v>98.54280510018215</v>
      </c>
      <c r="R40" s="39">
        <v>93.989071038251396</v>
      </c>
      <c r="S40" s="39">
        <v>100</v>
      </c>
      <c r="T40" s="40">
        <v>97.0856102003643</v>
      </c>
      <c r="V40" s="39">
        <v>99.5</v>
      </c>
      <c r="W40" s="39">
        <v>95.489071038251396</v>
      </c>
      <c r="X40" s="39">
        <v>100</v>
      </c>
      <c r="Y40" s="40">
        <v>98.020628415300564</v>
      </c>
      <c r="AA40" s="39">
        <v>99.099099099099092</v>
      </c>
      <c r="AB40" s="39">
        <v>94.621621621621614</v>
      </c>
      <c r="AC40" s="39">
        <v>100</v>
      </c>
      <c r="AD40" s="40">
        <v>97.533333333333331</v>
      </c>
      <c r="AE40" s="82"/>
      <c r="AF40" s="39">
        <v>99.099099099099092</v>
      </c>
      <c r="AG40" s="39">
        <v>92.7117117117117</v>
      </c>
      <c r="AH40" s="39">
        <v>100</v>
      </c>
      <c r="AI40" s="40">
        <v>96.769369369369372</v>
      </c>
      <c r="AJ40" s="82"/>
      <c r="AK40" s="39">
        <v>100</v>
      </c>
      <c r="AL40" s="39">
        <v>92.695924764890279</v>
      </c>
      <c r="AM40" s="39">
        <v>100</v>
      </c>
      <c r="AN40" s="40">
        <v>97.078369905956123</v>
      </c>
      <c r="AO40" s="95"/>
      <c r="AP40" s="64" t="s">
        <v>40</v>
      </c>
      <c r="AQ40" s="65">
        <f t="shared" si="7"/>
        <v>10</v>
      </c>
      <c r="AR40" s="58">
        <f t="shared" si="8"/>
        <v>0</v>
      </c>
      <c r="AS40" s="58">
        <f t="shared" si="9"/>
        <v>2</v>
      </c>
      <c r="AT40" s="58">
        <f t="shared" si="10"/>
        <v>10</v>
      </c>
    </row>
    <row r="41" spans="1:46" ht="27">
      <c r="A41" s="32" t="s">
        <v>41</v>
      </c>
      <c r="B41" s="25">
        <v>100</v>
      </c>
      <c r="C41" s="25">
        <v>85</v>
      </c>
      <c r="D41" s="25">
        <v>100</v>
      </c>
      <c r="E41" s="30">
        <v>96.3</v>
      </c>
      <c r="F41" s="77"/>
      <c r="G41" s="25">
        <v>100</v>
      </c>
      <c r="H41" s="25">
        <v>100</v>
      </c>
      <c r="I41" s="25">
        <v>100</v>
      </c>
      <c r="J41" s="30">
        <f t="shared" si="6"/>
        <v>100</v>
      </c>
      <c r="K41" s="77"/>
      <c r="L41" s="25">
        <v>100</v>
      </c>
      <c r="M41" s="25">
        <v>99</v>
      </c>
      <c r="N41" s="25">
        <v>100</v>
      </c>
      <c r="O41" s="30">
        <v>99.7</v>
      </c>
      <c r="P41" s="77"/>
      <c r="Q41" s="25">
        <v>98.907103825136616</v>
      </c>
      <c r="R41" s="25">
        <v>94.289617486338798</v>
      </c>
      <c r="S41" s="25">
        <v>100</v>
      </c>
      <c r="T41" s="30">
        <v>97.333333333333329</v>
      </c>
      <c r="V41" s="25">
        <v>99.2</v>
      </c>
      <c r="W41" s="25">
        <v>95.789617486338798</v>
      </c>
      <c r="X41" s="25">
        <v>100</v>
      </c>
      <c r="Y41" s="30">
        <v>98.035846994535518</v>
      </c>
      <c r="AA41" s="25">
        <v>99.099099099099092</v>
      </c>
      <c r="AB41" s="25">
        <v>94.810810810810807</v>
      </c>
      <c r="AC41" s="25">
        <v>100</v>
      </c>
      <c r="AD41" s="30">
        <v>97.609009009009014</v>
      </c>
      <c r="AE41" s="82"/>
      <c r="AF41" s="25">
        <v>99.099099099099092</v>
      </c>
      <c r="AG41" s="25">
        <v>92.333333333333314</v>
      </c>
      <c r="AH41" s="25">
        <v>100</v>
      </c>
      <c r="AI41" s="30">
        <v>96.618018018018006</v>
      </c>
      <c r="AJ41" s="82"/>
      <c r="AK41" s="25">
        <v>100</v>
      </c>
      <c r="AL41" s="25">
        <v>92.037617554858926</v>
      </c>
      <c r="AM41" s="25">
        <v>100</v>
      </c>
      <c r="AN41" s="30">
        <v>96.81504702194357</v>
      </c>
      <c r="AO41" s="95"/>
      <c r="AP41" s="66" t="s">
        <v>41</v>
      </c>
      <c r="AQ41" s="58">
        <f t="shared" si="7"/>
        <v>10</v>
      </c>
      <c r="AR41" s="58">
        <f t="shared" si="8"/>
        <v>0</v>
      </c>
      <c r="AS41" s="58">
        <f t="shared" si="9"/>
        <v>2</v>
      </c>
      <c r="AT41" s="58">
        <f t="shared" si="10"/>
        <v>10</v>
      </c>
    </row>
    <row r="42" spans="1:46" ht="27">
      <c r="A42" s="32" t="s">
        <v>42</v>
      </c>
      <c r="B42" s="25">
        <v>100</v>
      </c>
      <c r="C42" s="25">
        <v>85</v>
      </c>
      <c r="D42" s="25">
        <v>95</v>
      </c>
      <c r="E42" s="30">
        <v>95</v>
      </c>
      <c r="F42" s="77"/>
      <c r="G42" s="25">
        <v>97.372742200328418</v>
      </c>
      <c r="H42" s="25">
        <v>99.21182266009852</v>
      </c>
      <c r="I42" s="25">
        <v>50</v>
      </c>
      <c r="J42" s="30">
        <f t="shared" si="6"/>
        <v>86.265188834154344</v>
      </c>
      <c r="K42" s="77"/>
      <c r="L42" s="25">
        <v>97.6</v>
      </c>
      <c r="M42" s="25">
        <v>99.5</v>
      </c>
      <c r="N42" s="25">
        <v>100</v>
      </c>
      <c r="O42" s="30">
        <v>99.1</v>
      </c>
      <c r="P42" s="77"/>
      <c r="Q42" s="25">
        <v>95.264116575591984</v>
      </c>
      <c r="R42" s="25">
        <v>93.387978142076506</v>
      </c>
      <c r="S42" s="25">
        <v>100</v>
      </c>
      <c r="T42" s="30">
        <v>95.697632058287795</v>
      </c>
      <c r="V42" s="25">
        <v>97.264116575591984</v>
      </c>
      <c r="W42" s="25">
        <v>94.887978142076506</v>
      </c>
      <c r="X42" s="25">
        <v>100</v>
      </c>
      <c r="Y42" s="30">
        <v>96.997632058287792</v>
      </c>
      <c r="Z42" s="82" t="s">
        <v>95</v>
      </c>
      <c r="AA42" s="25">
        <v>98.198198198198199</v>
      </c>
      <c r="AB42" s="25">
        <v>94.432432432432421</v>
      </c>
      <c r="AC42" s="25">
        <v>100</v>
      </c>
      <c r="AD42" s="30">
        <v>97.142342342342346</v>
      </c>
      <c r="AE42" s="82"/>
      <c r="AF42" s="25">
        <v>98.56</v>
      </c>
      <c r="AG42" s="25">
        <v>85.420080043480397</v>
      </c>
      <c r="AH42" s="25">
        <v>75</v>
      </c>
      <c r="AI42" s="30">
        <v>87.414032017392145</v>
      </c>
      <c r="AJ42" s="82"/>
      <c r="AK42" s="25">
        <v>95.768025078369902</v>
      </c>
      <c r="AL42" s="25">
        <v>86.665456700306294</v>
      </c>
      <c r="AM42" s="25">
        <v>100</v>
      </c>
      <c r="AN42" s="30">
        <v>93.184991457551973</v>
      </c>
      <c r="AO42" s="95"/>
      <c r="AP42" s="66" t="s">
        <v>42</v>
      </c>
      <c r="AQ42" s="58">
        <f t="shared" si="7"/>
        <v>0</v>
      </c>
      <c r="AR42" s="58">
        <f t="shared" si="8"/>
        <v>10</v>
      </c>
      <c r="AS42" s="58">
        <f t="shared" si="9"/>
        <v>10</v>
      </c>
      <c r="AT42" s="58">
        <f t="shared" si="10"/>
        <v>10</v>
      </c>
    </row>
    <row r="43" spans="1:46" ht="40.5">
      <c r="A43" s="32" t="s">
        <v>73</v>
      </c>
      <c r="B43" s="25">
        <v>100</v>
      </c>
      <c r="C43" s="25">
        <v>85.5</v>
      </c>
      <c r="D43" s="25">
        <v>95</v>
      </c>
      <c r="E43" s="30">
        <v>95</v>
      </c>
      <c r="F43" s="77"/>
      <c r="G43" s="25">
        <v>94.377510040160644</v>
      </c>
      <c r="H43" s="25">
        <v>98.313253012048193</v>
      </c>
      <c r="I43" s="25">
        <v>50</v>
      </c>
      <c r="J43" s="30">
        <f t="shared" si="6"/>
        <v>84.857429718875508</v>
      </c>
      <c r="K43" s="77"/>
      <c r="L43" s="25">
        <v>69.8</v>
      </c>
      <c r="M43" s="25">
        <v>100</v>
      </c>
      <c r="N43" s="25">
        <v>66.7</v>
      </c>
      <c r="O43" s="30">
        <v>79.3</v>
      </c>
      <c r="P43" s="77"/>
      <c r="Q43" s="25">
        <v>95.192307692307693</v>
      </c>
      <c r="R43" s="25">
        <v>89.519230769230802</v>
      </c>
      <c r="S43" s="25">
        <v>100</v>
      </c>
      <c r="T43" s="30">
        <v>94.125000000000014</v>
      </c>
      <c r="V43" s="25">
        <v>97.192307692307693</v>
      </c>
      <c r="W43" s="25">
        <v>91.019230769230802</v>
      </c>
      <c r="X43" s="25">
        <v>100</v>
      </c>
      <c r="Y43" s="30">
        <v>95.425000000000011</v>
      </c>
      <c r="AA43" s="25">
        <v>96.666666666666671</v>
      </c>
      <c r="AB43" s="25">
        <v>95</v>
      </c>
      <c r="AC43" s="25">
        <v>100</v>
      </c>
      <c r="AD43" s="30">
        <v>96.833333333333343</v>
      </c>
      <c r="AE43" s="82"/>
      <c r="AF43" s="25">
        <v>96.666666666666671</v>
      </c>
      <c r="AG43" s="25">
        <v>91.333333333333343</v>
      </c>
      <c r="AH43" s="25">
        <v>25</v>
      </c>
      <c r="AI43" s="30">
        <v>76.616666666666674</v>
      </c>
      <c r="AJ43" s="82"/>
      <c r="AK43" s="25">
        <v>44.854881266490764</v>
      </c>
      <c r="AL43" s="25">
        <v>71.298929070308859</v>
      </c>
      <c r="AM43" s="25">
        <v>96</v>
      </c>
      <c r="AN43" s="30">
        <v>68.218780071395315</v>
      </c>
      <c r="AO43" s="95"/>
      <c r="AP43" s="66" t="s">
        <v>73</v>
      </c>
      <c r="AQ43" s="58">
        <f t="shared" si="7"/>
        <v>0</v>
      </c>
      <c r="AR43" s="58">
        <f t="shared" si="8"/>
        <v>0</v>
      </c>
      <c r="AS43" s="58">
        <f t="shared" si="9"/>
        <v>10</v>
      </c>
      <c r="AT43" s="58">
        <f t="shared" si="10"/>
        <v>0</v>
      </c>
    </row>
    <row r="44" spans="1:46" ht="27">
      <c r="A44" s="32" t="s">
        <v>71</v>
      </c>
      <c r="B44" s="25">
        <v>100</v>
      </c>
      <c r="C44" s="25">
        <v>85</v>
      </c>
      <c r="D44" s="25">
        <v>100</v>
      </c>
      <c r="E44" s="30">
        <v>96.3</v>
      </c>
      <c r="F44" s="77"/>
      <c r="G44" s="25">
        <v>99.671592775041049</v>
      </c>
      <c r="H44" s="25">
        <v>99.901477832512313</v>
      </c>
      <c r="I44" s="25">
        <v>50</v>
      </c>
      <c r="J44" s="30">
        <f t="shared" si="6"/>
        <v>87.345648604269286</v>
      </c>
      <c r="K44" s="77"/>
      <c r="L44" s="25">
        <v>99.7</v>
      </c>
      <c r="M44" s="25">
        <v>100</v>
      </c>
      <c r="N44" s="25">
        <v>100</v>
      </c>
      <c r="O44" s="30">
        <v>99.9</v>
      </c>
      <c r="P44" s="77"/>
      <c r="Q44" s="25">
        <v>92.167577413479052</v>
      </c>
      <c r="R44" s="25">
        <v>91.502732240437197</v>
      </c>
      <c r="S44" s="25">
        <v>100</v>
      </c>
      <c r="T44" s="30">
        <v>93.859744990892551</v>
      </c>
      <c r="V44" s="25">
        <v>94.167577413479052</v>
      </c>
      <c r="W44" s="25">
        <v>93.002732240437197</v>
      </c>
      <c r="X44" s="25">
        <v>100</v>
      </c>
      <c r="Y44" s="30">
        <v>95.159744990892534</v>
      </c>
      <c r="AA44" s="25">
        <v>93.873873873873876</v>
      </c>
      <c r="AB44" s="25">
        <v>95</v>
      </c>
      <c r="AC44" s="25">
        <v>100</v>
      </c>
      <c r="AD44" s="30">
        <v>95.85585585585585</v>
      </c>
      <c r="AE44" s="82"/>
      <c r="AF44" s="25">
        <v>94.774774774774798</v>
      </c>
      <c r="AG44" s="25">
        <v>91.414414414414409</v>
      </c>
      <c r="AH44" s="25">
        <v>100</v>
      </c>
      <c r="AI44" s="30">
        <v>94.736936936936942</v>
      </c>
      <c r="AJ44" s="82"/>
      <c r="AK44" s="25">
        <v>99.843260188087783</v>
      </c>
      <c r="AL44" s="25">
        <v>93.964742154397328</v>
      </c>
      <c r="AM44" s="25">
        <v>100</v>
      </c>
      <c r="AN44" s="30">
        <v>97.531037927589651</v>
      </c>
      <c r="AO44" s="95"/>
      <c r="AP44" s="66" t="s">
        <v>71</v>
      </c>
      <c r="AQ44" s="58">
        <f t="shared" si="7"/>
        <v>10</v>
      </c>
      <c r="AR44" s="58">
        <f t="shared" si="8"/>
        <v>10</v>
      </c>
      <c r="AS44" s="58">
        <f t="shared" si="9"/>
        <v>2</v>
      </c>
      <c r="AT44" s="58">
        <f t="shared" si="10"/>
        <v>10</v>
      </c>
    </row>
    <row r="45" spans="1:46" ht="14.25" thickBot="1">
      <c r="A45" s="45" t="s">
        <v>43</v>
      </c>
      <c r="B45" s="46">
        <v>100</v>
      </c>
      <c r="C45" s="46">
        <v>75</v>
      </c>
      <c r="D45" s="46">
        <v>100</v>
      </c>
      <c r="E45" s="47">
        <v>93.8</v>
      </c>
      <c r="F45" s="77"/>
      <c r="G45" s="46">
        <v>99.671592775041049</v>
      </c>
      <c r="H45" s="46">
        <v>99.901477832512313</v>
      </c>
      <c r="I45" s="46">
        <v>50</v>
      </c>
      <c r="J45" s="47">
        <f t="shared" si="6"/>
        <v>87.345648604269286</v>
      </c>
      <c r="K45" s="77"/>
      <c r="L45" s="46">
        <v>99.7</v>
      </c>
      <c r="M45" s="46">
        <v>98</v>
      </c>
      <c r="N45" s="46">
        <v>98.3</v>
      </c>
      <c r="O45" s="47">
        <v>98.6</v>
      </c>
      <c r="P45" s="77"/>
      <c r="Q45" s="46">
        <v>97.814207650273218</v>
      </c>
      <c r="R45" s="46">
        <v>93.579234972677597</v>
      </c>
      <c r="S45" s="46">
        <v>100</v>
      </c>
      <c r="T45" s="47">
        <v>96.666666666666657</v>
      </c>
      <c r="V45" s="46">
        <v>99.814207650273218</v>
      </c>
      <c r="W45" s="46">
        <v>95.079234972677597</v>
      </c>
      <c r="X45" s="46">
        <v>100</v>
      </c>
      <c r="Y45" s="47">
        <v>97.966666666666669</v>
      </c>
      <c r="AA45" s="46">
        <v>98.378378378378386</v>
      </c>
      <c r="AB45" s="46">
        <v>94.621621621621614</v>
      </c>
      <c r="AC45" s="46">
        <v>100</v>
      </c>
      <c r="AD45" s="47">
        <v>97.281081081081084</v>
      </c>
      <c r="AE45" s="82"/>
      <c r="AF45" s="46">
        <v>98.378378378378386</v>
      </c>
      <c r="AG45" s="46">
        <v>93.189189189189193</v>
      </c>
      <c r="AH45" s="46">
        <v>25</v>
      </c>
      <c r="AI45" s="47">
        <v>77.958108108108121</v>
      </c>
      <c r="AJ45" s="82"/>
      <c r="AK45" s="46">
        <v>99.373040752351088</v>
      </c>
      <c r="AL45" s="46">
        <v>91.840184725532254</v>
      </c>
      <c r="AM45" s="46">
        <v>75</v>
      </c>
      <c r="AN45" s="47">
        <v>90.26663815353578</v>
      </c>
      <c r="AO45" s="95"/>
      <c r="AP45" s="67" t="s">
        <v>43</v>
      </c>
      <c r="AQ45" s="61">
        <f t="shared" si="7"/>
        <v>10</v>
      </c>
      <c r="AR45" s="61">
        <f t="shared" si="8"/>
        <v>0</v>
      </c>
      <c r="AS45" s="61">
        <f t="shared" si="9"/>
        <v>10</v>
      </c>
      <c r="AT45" s="61">
        <f t="shared" si="10"/>
        <v>10</v>
      </c>
    </row>
    <row r="46" spans="1:46" ht="16.5" thickBot="1">
      <c r="A46" s="49" t="s">
        <v>3</v>
      </c>
      <c r="B46" s="50">
        <v>96.96</v>
      </c>
      <c r="C46" s="50">
        <f>SUM(C47:C56)/10</f>
        <v>73</v>
      </c>
      <c r="D46" s="50">
        <f t="shared" ref="D46:E46" si="11">SUM(D47:D56)/10</f>
        <v>93</v>
      </c>
      <c r="E46" s="50">
        <f t="shared" si="11"/>
        <v>88.539999999999992</v>
      </c>
      <c r="F46" s="77"/>
      <c r="G46" s="50">
        <v>96.96</v>
      </c>
      <c r="H46" s="50" t="e">
        <f>#REF!</f>
        <v>#REF!</v>
      </c>
      <c r="I46" s="50" t="e">
        <f>#REF!</f>
        <v>#REF!</v>
      </c>
      <c r="J46" s="51" t="e">
        <f t="shared" si="6"/>
        <v>#REF!</v>
      </c>
      <c r="K46" s="77"/>
      <c r="L46" s="50">
        <v>96.5</v>
      </c>
      <c r="M46" s="50">
        <v>98</v>
      </c>
      <c r="N46" s="50">
        <v>89.6</v>
      </c>
      <c r="O46" s="51">
        <v>94.6</v>
      </c>
      <c r="P46" s="77"/>
      <c r="Q46" s="50">
        <v>94.04371584699453</v>
      </c>
      <c r="R46" s="50">
        <v>92.142076502732237</v>
      </c>
      <c r="S46" s="50">
        <v>78.766666666666666</v>
      </c>
      <c r="T46" s="51">
        <v>89.463797814207652</v>
      </c>
      <c r="V46" s="50">
        <v>96.04371584699453</v>
      </c>
      <c r="W46" s="50">
        <v>93.642076502732237</v>
      </c>
      <c r="X46" s="50">
        <v>73.599999999999994</v>
      </c>
      <c r="Y46" s="51">
        <v>89.472131147540978</v>
      </c>
      <c r="AA46" s="50">
        <v>96.04371584699453</v>
      </c>
      <c r="AB46" s="50">
        <v>94.281081081081055</v>
      </c>
      <c r="AC46" s="50">
        <v>70.400000000000006</v>
      </c>
      <c r="AD46" s="51">
        <v>88.927732978880499</v>
      </c>
      <c r="AE46" s="82"/>
      <c r="AF46" s="50">
        <v>96.04371584699453</v>
      </c>
      <c r="AG46" s="50">
        <v>90.181081081081089</v>
      </c>
      <c r="AH46" s="50">
        <v>77.5</v>
      </c>
      <c r="AI46" s="51">
        <v>89.062732978880518</v>
      </c>
      <c r="AJ46" s="82"/>
      <c r="AK46" s="50">
        <v>96.04371584699453</v>
      </c>
      <c r="AL46" s="50">
        <v>87.297546034539707</v>
      </c>
      <c r="AM46" s="50">
        <v>82.15</v>
      </c>
      <c r="AN46" s="51">
        <v>89.071818960263954</v>
      </c>
      <c r="AO46" s="95"/>
      <c r="AP46" s="68" t="s">
        <v>3</v>
      </c>
      <c r="AQ46" s="63">
        <f>IF(AF46&lt;AK46,10,IF(AF46&gt;AK46,0,IF(AF46=AK46,2,0)))</f>
        <v>2</v>
      </c>
      <c r="AR46" s="63">
        <f t="shared" si="8"/>
        <v>0</v>
      </c>
      <c r="AS46" s="63">
        <f t="shared" si="9"/>
        <v>10</v>
      </c>
      <c r="AT46" s="63">
        <f t="shared" si="10"/>
        <v>10</v>
      </c>
    </row>
    <row r="47" spans="1:46" ht="27">
      <c r="A47" s="48" t="s">
        <v>44</v>
      </c>
      <c r="B47" s="39">
        <v>80</v>
      </c>
      <c r="C47" s="39">
        <v>75</v>
      </c>
      <c r="D47" s="39">
        <v>80</v>
      </c>
      <c r="E47" s="40">
        <v>78.8</v>
      </c>
      <c r="F47" s="77"/>
      <c r="G47" s="39">
        <v>94.909688013136289</v>
      </c>
      <c r="H47" s="39">
        <v>98.472906403940883</v>
      </c>
      <c r="I47" s="39">
        <v>100</v>
      </c>
      <c r="J47" s="40">
        <f t="shared" si="6"/>
        <v>97.607553366174045</v>
      </c>
      <c r="K47" s="77"/>
      <c r="L47" s="39">
        <v>94.9</v>
      </c>
      <c r="M47" s="39">
        <v>97.5</v>
      </c>
      <c r="N47" s="39">
        <v>100</v>
      </c>
      <c r="O47" s="40">
        <v>97.6</v>
      </c>
      <c r="P47" s="77"/>
      <c r="Q47" s="39">
        <v>92.349726775956285</v>
      </c>
      <c r="R47" s="39">
        <v>90.601092896174904</v>
      </c>
      <c r="S47" s="39">
        <v>0</v>
      </c>
      <c r="T47" s="40">
        <v>68.562841530054669</v>
      </c>
      <c r="V47" s="39">
        <v>94.349726775956285</v>
      </c>
      <c r="W47" s="39">
        <v>92.101092896174904</v>
      </c>
      <c r="X47" s="39">
        <v>0</v>
      </c>
      <c r="Y47" s="40">
        <v>69.862841530054652</v>
      </c>
      <c r="AA47" s="39">
        <v>95.315315315315317</v>
      </c>
      <c r="AB47" s="39">
        <v>94.432432432432421</v>
      </c>
      <c r="AC47" s="39">
        <v>0</v>
      </c>
      <c r="AD47" s="40">
        <v>71.133333333333326</v>
      </c>
      <c r="AE47" s="82"/>
      <c r="AF47" s="39">
        <v>95.315315315315317</v>
      </c>
      <c r="AG47" s="39">
        <v>88.171171171171167</v>
      </c>
      <c r="AH47" s="39">
        <v>25</v>
      </c>
      <c r="AI47" s="40">
        <v>74.87882882882883</v>
      </c>
      <c r="AJ47" s="82"/>
      <c r="AK47" s="39">
        <v>67.554858934169289</v>
      </c>
      <c r="AL47" s="39">
        <v>75.877942962709739</v>
      </c>
      <c r="AM47" s="39">
        <v>25</v>
      </c>
      <c r="AN47" s="40">
        <v>60.245377812043145</v>
      </c>
      <c r="AO47" s="95"/>
      <c r="AP47" s="64" t="s">
        <v>44</v>
      </c>
      <c r="AQ47" s="65">
        <f t="shared" si="7"/>
        <v>0</v>
      </c>
      <c r="AR47" s="65">
        <f t="shared" si="8"/>
        <v>0</v>
      </c>
      <c r="AS47" s="65">
        <f t="shared" si="9"/>
        <v>2</v>
      </c>
      <c r="AT47" s="65">
        <f t="shared" si="10"/>
        <v>0</v>
      </c>
    </row>
    <row r="48" spans="1:46" ht="27">
      <c r="A48" s="32" t="s">
        <v>45</v>
      </c>
      <c r="B48" s="25">
        <v>80</v>
      </c>
      <c r="C48" s="25">
        <v>75</v>
      </c>
      <c r="D48" s="25">
        <v>80</v>
      </c>
      <c r="E48" s="30">
        <v>78.8</v>
      </c>
      <c r="F48" s="77"/>
      <c r="G48" s="25">
        <v>100</v>
      </c>
      <c r="H48" s="25">
        <v>100</v>
      </c>
      <c r="I48" s="25">
        <v>100</v>
      </c>
      <c r="J48" s="30">
        <f t="shared" si="6"/>
        <v>100</v>
      </c>
      <c r="K48" s="77"/>
      <c r="L48" s="25">
        <v>100</v>
      </c>
      <c r="M48" s="25">
        <v>95.6</v>
      </c>
      <c r="N48" s="25">
        <v>100</v>
      </c>
      <c r="O48" s="30">
        <v>98.4</v>
      </c>
      <c r="P48" s="77"/>
      <c r="Q48" s="25">
        <v>94.1712204007286</v>
      </c>
      <c r="R48" s="25">
        <v>91.721311475409806</v>
      </c>
      <c r="S48" s="25">
        <v>92</v>
      </c>
      <c r="T48" s="30">
        <v>92.648451730418941</v>
      </c>
      <c r="V48" s="25">
        <v>96.1712204007286</v>
      </c>
      <c r="W48" s="25">
        <v>93.221311475409806</v>
      </c>
      <c r="X48" s="25">
        <v>100</v>
      </c>
      <c r="Y48" s="30">
        <v>95.948451730418924</v>
      </c>
      <c r="AA48" s="25">
        <v>95.315315315315317</v>
      </c>
      <c r="AB48" s="25">
        <v>94.621621621621614</v>
      </c>
      <c r="AC48" s="25">
        <v>100</v>
      </c>
      <c r="AD48" s="30">
        <v>96.209009009009009</v>
      </c>
      <c r="AE48" s="82"/>
      <c r="AF48" s="25">
        <v>95.315315315315317</v>
      </c>
      <c r="AG48" s="25">
        <v>90.063063063063055</v>
      </c>
      <c r="AH48" s="25">
        <v>100</v>
      </c>
      <c r="AI48" s="30">
        <v>94.385585585585574</v>
      </c>
      <c r="AJ48" s="82"/>
      <c r="AK48" s="25">
        <v>86.677115987460823</v>
      </c>
      <c r="AL48" s="25">
        <v>88.167533034403391</v>
      </c>
      <c r="AM48" s="25">
        <v>98.5</v>
      </c>
      <c r="AN48" s="30">
        <v>90.229003809372642</v>
      </c>
      <c r="AO48" s="95"/>
      <c r="AP48" s="66" t="s">
        <v>45</v>
      </c>
      <c r="AQ48" s="58">
        <f t="shared" si="7"/>
        <v>0</v>
      </c>
      <c r="AR48" s="58">
        <f t="shared" si="8"/>
        <v>0</v>
      </c>
      <c r="AS48" s="58">
        <f t="shared" si="9"/>
        <v>0</v>
      </c>
      <c r="AT48" s="58">
        <f t="shared" si="10"/>
        <v>0</v>
      </c>
    </row>
    <row r="49" spans="1:46" ht="27">
      <c r="A49" s="32" t="s">
        <v>58</v>
      </c>
      <c r="B49" s="25">
        <v>100</v>
      </c>
      <c r="C49" s="25">
        <v>75</v>
      </c>
      <c r="D49" s="25">
        <v>100</v>
      </c>
      <c r="E49" s="30">
        <v>93.8</v>
      </c>
      <c r="F49" s="77"/>
      <c r="G49" s="25">
        <v>99.178981937602629</v>
      </c>
      <c r="H49" s="25">
        <v>99.753694581280783</v>
      </c>
      <c r="I49" s="25">
        <v>100</v>
      </c>
      <c r="J49" s="30">
        <f t="shared" si="6"/>
        <v>99.614121510673229</v>
      </c>
      <c r="K49" s="77"/>
      <c r="L49" s="25">
        <v>99.2</v>
      </c>
      <c r="M49" s="25">
        <v>99</v>
      </c>
      <c r="N49" s="25">
        <v>100</v>
      </c>
      <c r="O49" s="30">
        <v>94.7</v>
      </c>
      <c r="P49" s="77"/>
      <c r="Q49" s="25">
        <v>96.721311475409834</v>
      </c>
      <c r="R49" s="25">
        <v>93.825136612021893</v>
      </c>
      <c r="S49" s="25">
        <v>98.333333333333329</v>
      </c>
      <c r="T49" s="30">
        <v>95.965846994535525</v>
      </c>
      <c r="V49" s="25">
        <v>98.721311475409834</v>
      </c>
      <c r="W49" s="25">
        <v>95.325136612021893</v>
      </c>
      <c r="X49" s="25">
        <v>100</v>
      </c>
      <c r="Y49" s="30">
        <v>97.682513661202194</v>
      </c>
      <c r="AA49" s="25">
        <v>97.297297297297305</v>
      </c>
      <c r="AB49" s="25">
        <v>94.432432432432421</v>
      </c>
      <c r="AC49" s="25">
        <v>100</v>
      </c>
      <c r="AD49" s="30">
        <v>96.827027027027029</v>
      </c>
      <c r="AE49" s="82"/>
      <c r="AF49" s="25">
        <v>97.297297297297305</v>
      </c>
      <c r="AG49" s="25">
        <v>91.162162162162161</v>
      </c>
      <c r="AH49" s="25">
        <v>100</v>
      </c>
      <c r="AI49" s="30">
        <v>95.518918918918928</v>
      </c>
      <c r="AJ49" s="82"/>
      <c r="AK49" s="25">
        <v>92.319749216300934</v>
      </c>
      <c r="AL49" s="25">
        <v>88.924629173297291</v>
      </c>
      <c r="AM49" s="25">
        <v>82</v>
      </c>
      <c r="AN49" s="30">
        <v>88.38176389502425</v>
      </c>
      <c r="AO49" s="95"/>
      <c r="AP49" s="66" t="s">
        <v>58</v>
      </c>
      <c r="AQ49" s="58">
        <f t="shared" si="7"/>
        <v>0</v>
      </c>
      <c r="AR49" s="58">
        <f t="shared" si="8"/>
        <v>0</v>
      </c>
      <c r="AS49" s="58">
        <f t="shared" si="9"/>
        <v>0</v>
      </c>
      <c r="AT49" s="58">
        <f t="shared" si="10"/>
        <v>0</v>
      </c>
    </row>
    <row r="50" spans="1:46" ht="40.5">
      <c r="A50" s="32" t="s">
        <v>59</v>
      </c>
      <c r="B50" s="25">
        <v>100</v>
      </c>
      <c r="C50" s="25">
        <v>85</v>
      </c>
      <c r="D50" s="25">
        <v>90</v>
      </c>
      <c r="E50" s="30">
        <v>93.8</v>
      </c>
      <c r="F50" s="77"/>
      <c r="G50" s="25">
        <v>82.266009852216754</v>
      </c>
      <c r="H50" s="25">
        <v>94.679802955665025</v>
      </c>
      <c r="I50" s="25">
        <v>100</v>
      </c>
      <c r="J50" s="30">
        <f t="shared" si="6"/>
        <v>91.665024630541879</v>
      </c>
      <c r="K50" s="77"/>
      <c r="L50" s="25">
        <v>82.2</v>
      </c>
      <c r="M50" s="25">
        <v>100</v>
      </c>
      <c r="N50" s="25">
        <v>100</v>
      </c>
      <c r="O50" s="30">
        <v>94.7</v>
      </c>
      <c r="P50" s="77"/>
      <c r="Q50" s="25">
        <v>93.442622950819683</v>
      </c>
      <c r="R50" s="25">
        <v>92.650273224043701</v>
      </c>
      <c r="S50" s="25">
        <v>100</v>
      </c>
      <c r="T50" s="30">
        <v>94.765027322404364</v>
      </c>
      <c r="V50" s="25">
        <v>95.442622950819683</v>
      </c>
      <c r="W50" s="25">
        <v>94.150273224043701</v>
      </c>
      <c r="X50" s="25">
        <v>100</v>
      </c>
      <c r="Y50" s="30">
        <v>96.065027322404376</v>
      </c>
      <c r="AA50" s="25">
        <v>95.315315315315317</v>
      </c>
      <c r="AB50" s="25">
        <v>94.432432432432421</v>
      </c>
      <c r="AC50" s="25">
        <v>100</v>
      </c>
      <c r="AD50" s="30">
        <v>96.133333333333326</v>
      </c>
      <c r="AE50" s="82"/>
      <c r="AF50" s="25">
        <v>95.315315315315317</v>
      </c>
      <c r="AG50" s="25">
        <v>90.819819819819827</v>
      </c>
      <c r="AH50" s="25">
        <v>100</v>
      </c>
      <c r="AI50" s="30">
        <v>94.688288288288291</v>
      </c>
      <c r="AJ50" s="82"/>
      <c r="AK50" s="25">
        <v>79.310344827586206</v>
      </c>
      <c r="AL50" s="25">
        <v>85.07223660896824</v>
      </c>
      <c r="AM50" s="25">
        <v>93.5</v>
      </c>
      <c r="AN50" s="30">
        <v>85.162515333242467</v>
      </c>
      <c r="AO50" s="95"/>
      <c r="AP50" s="66" t="s">
        <v>59</v>
      </c>
      <c r="AQ50" s="58">
        <f t="shared" si="7"/>
        <v>0</v>
      </c>
      <c r="AR50" s="58">
        <f t="shared" si="8"/>
        <v>0</v>
      </c>
      <c r="AS50" s="58">
        <f t="shared" si="9"/>
        <v>0</v>
      </c>
      <c r="AT50" s="58">
        <f t="shared" si="10"/>
        <v>0</v>
      </c>
    </row>
    <row r="51" spans="1:46" ht="27">
      <c r="A51" s="32" t="s">
        <v>46</v>
      </c>
      <c r="B51" s="25">
        <v>100</v>
      </c>
      <c r="C51" s="25">
        <v>85</v>
      </c>
      <c r="D51" s="25">
        <v>100</v>
      </c>
      <c r="E51" s="30">
        <v>96.3</v>
      </c>
      <c r="F51" s="77"/>
      <c r="G51" s="25">
        <v>100</v>
      </c>
      <c r="H51" s="25">
        <v>100</v>
      </c>
      <c r="I51" s="25">
        <v>100</v>
      </c>
      <c r="J51" s="30">
        <f t="shared" si="6"/>
        <v>100</v>
      </c>
      <c r="K51" s="77"/>
      <c r="L51" s="25">
        <v>100</v>
      </c>
      <c r="M51" s="25">
        <v>97.5</v>
      </c>
      <c r="N51" s="25">
        <v>100</v>
      </c>
      <c r="O51" s="30">
        <v>94.7</v>
      </c>
      <c r="P51" s="77"/>
      <c r="Q51" s="25">
        <v>99.271402550091068</v>
      </c>
      <c r="R51" s="25">
        <v>94.016393442622899</v>
      </c>
      <c r="S51" s="25">
        <v>100</v>
      </c>
      <c r="T51" s="30">
        <v>97.351548269581031</v>
      </c>
      <c r="V51" s="25">
        <v>101.27140255009107</v>
      </c>
      <c r="W51" s="25">
        <v>95.516393442622899</v>
      </c>
      <c r="X51" s="25">
        <v>90</v>
      </c>
      <c r="Y51" s="30">
        <v>96.151548269581028</v>
      </c>
      <c r="AA51" s="25">
        <v>99.459459459459467</v>
      </c>
      <c r="AB51" s="25">
        <v>93.486486486486484</v>
      </c>
      <c r="AC51" s="25">
        <v>85</v>
      </c>
      <c r="AD51" s="30">
        <v>93.455405405405401</v>
      </c>
      <c r="AE51" s="82"/>
      <c r="AF51" s="25">
        <v>99.459459459459467</v>
      </c>
      <c r="AG51" s="25">
        <v>92.378378378378372</v>
      </c>
      <c r="AH51" s="25">
        <v>100</v>
      </c>
      <c r="AI51" s="30">
        <v>96.762162162162156</v>
      </c>
      <c r="AJ51" s="82"/>
      <c r="AK51" s="25">
        <v>99.843260188087783</v>
      </c>
      <c r="AL51" s="25">
        <v>91.000034448310302</v>
      </c>
      <c r="AM51" s="25">
        <v>100</v>
      </c>
      <c r="AN51" s="30">
        <v>96.345154845154838</v>
      </c>
      <c r="AO51" s="95"/>
      <c r="AP51" s="66" t="s">
        <v>46</v>
      </c>
      <c r="AQ51" s="58">
        <f t="shared" si="7"/>
        <v>10</v>
      </c>
      <c r="AR51" s="58">
        <f t="shared" si="8"/>
        <v>0</v>
      </c>
      <c r="AS51" s="58">
        <f t="shared" si="9"/>
        <v>2</v>
      </c>
      <c r="AT51" s="58">
        <f t="shared" si="10"/>
        <v>0</v>
      </c>
    </row>
    <row r="52" spans="1:46" ht="40.5">
      <c r="A52" s="32" t="s">
        <v>60</v>
      </c>
      <c r="B52" s="25">
        <v>80</v>
      </c>
      <c r="C52" s="25">
        <v>75</v>
      </c>
      <c r="D52" s="25">
        <v>80</v>
      </c>
      <c r="E52" s="30">
        <v>78.8</v>
      </c>
      <c r="F52" s="77"/>
      <c r="G52" s="25">
        <v>99.835796387520531</v>
      </c>
      <c r="H52" s="25">
        <v>99.950738916256157</v>
      </c>
      <c r="I52" s="25">
        <v>100</v>
      </c>
      <c r="J52" s="30">
        <f t="shared" si="6"/>
        <v>99.922824302134643</v>
      </c>
      <c r="K52" s="77"/>
      <c r="L52" s="25">
        <v>99.8</v>
      </c>
      <c r="M52" s="25">
        <v>93.6</v>
      </c>
      <c r="N52" s="25">
        <v>95.7</v>
      </c>
      <c r="O52" s="30">
        <v>96.2</v>
      </c>
      <c r="P52" s="77"/>
      <c r="Q52" s="25">
        <v>93.624772313296901</v>
      </c>
      <c r="R52" s="25">
        <v>90.792349726775996</v>
      </c>
      <c r="S52" s="25">
        <v>100</v>
      </c>
      <c r="T52" s="30">
        <v>94.085610200364314</v>
      </c>
      <c r="V52" s="25">
        <v>95.624772313296901</v>
      </c>
      <c r="W52" s="25">
        <v>92.292349726775996</v>
      </c>
      <c r="X52" s="25">
        <v>83.333333333333329</v>
      </c>
      <c r="Y52" s="30">
        <v>91.21894353369764</v>
      </c>
      <c r="AA52" s="25">
        <v>95.135135135135144</v>
      </c>
      <c r="AB52" s="25">
        <v>94.621621621621614</v>
      </c>
      <c r="AC52" s="25">
        <v>75</v>
      </c>
      <c r="AD52" s="30">
        <v>89.895945945945954</v>
      </c>
      <c r="AE52" s="82"/>
      <c r="AF52" s="25">
        <v>95.135135135135144</v>
      </c>
      <c r="AG52" s="25">
        <v>87.486486486486484</v>
      </c>
      <c r="AH52" s="25">
        <v>100</v>
      </c>
      <c r="AI52" s="30">
        <v>93.291891891891893</v>
      </c>
      <c r="AJ52" s="82"/>
      <c r="AK52" s="25">
        <v>79.780564263322887</v>
      </c>
      <c r="AL52" s="25">
        <v>80.775169211250784</v>
      </c>
      <c r="AM52" s="25">
        <v>97.5</v>
      </c>
      <c r="AN52" s="30">
        <v>84.608265176663323</v>
      </c>
      <c r="AO52" s="95"/>
      <c r="AP52" s="66" t="s">
        <v>60</v>
      </c>
      <c r="AQ52" s="58">
        <f t="shared" si="7"/>
        <v>0</v>
      </c>
      <c r="AR52" s="58">
        <f t="shared" si="8"/>
        <v>0</v>
      </c>
      <c r="AS52" s="58">
        <f t="shared" si="9"/>
        <v>0</v>
      </c>
      <c r="AT52" s="58">
        <f t="shared" si="10"/>
        <v>0</v>
      </c>
    </row>
    <row r="53" spans="1:46" ht="54">
      <c r="A53" s="32" t="s">
        <v>61</v>
      </c>
      <c r="B53" s="25">
        <v>100</v>
      </c>
      <c r="C53" s="25">
        <v>85</v>
      </c>
      <c r="D53" s="25">
        <v>100</v>
      </c>
      <c r="E53" s="30">
        <v>96.3</v>
      </c>
      <c r="F53" s="77"/>
      <c r="G53" s="25">
        <v>91.461412151067321</v>
      </c>
      <c r="H53" s="25">
        <v>97.438423645320199</v>
      </c>
      <c r="I53" s="25">
        <v>100</v>
      </c>
      <c r="J53" s="30">
        <f t="shared" si="6"/>
        <v>95.986863711001646</v>
      </c>
      <c r="K53" s="77"/>
      <c r="L53" s="25">
        <v>91.4</v>
      </c>
      <c r="M53" s="25">
        <v>99.5</v>
      </c>
      <c r="N53" s="25">
        <v>100</v>
      </c>
      <c r="O53" s="30">
        <v>97.3</v>
      </c>
      <c r="P53" s="77"/>
      <c r="Q53" s="25">
        <v>94.353369763205833</v>
      </c>
      <c r="R53" s="25">
        <v>93.306010928961797</v>
      </c>
      <c r="S53" s="25">
        <v>95.666666666666671</v>
      </c>
      <c r="T53" s="30">
        <v>94.262750455373421</v>
      </c>
      <c r="V53" s="25">
        <v>96.353369763205833</v>
      </c>
      <c r="W53" s="25">
        <v>94.806010928961797</v>
      </c>
      <c r="X53" s="25">
        <v>81.333333333333329</v>
      </c>
      <c r="Y53" s="30">
        <v>91.97941712204009</v>
      </c>
      <c r="AA53" s="25">
        <v>95.315315315315317</v>
      </c>
      <c r="AB53" s="25">
        <v>95</v>
      </c>
      <c r="AC53" s="25">
        <v>72</v>
      </c>
      <c r="AD53" s="30">
        <v>89.36036036036036</v>
      </c>
      <c r="AE53" s="82"/>
      <c r="AF53" s="25">
        <v>95.315315315315317</v>
      </c>
      <c r="AG53" s="25">
        <v>90.441441441441441</v>
      </c>
      <c r="AH53" s="25">
        <v>100</v>
      </c>
      <c r="AI53" s="30">
        <v>94.536936936936939</v>
      </c>
      <c r="AJ53" s="82"/>
      <c r="AK53" s="25">
        <v>100</v>
      </c>
      <c r="AL53" s="25">
        <v>93.354231974921618</v>
      </c>
      <c r="AM53" s="25">
        <v>25</v>
      </c>
      <c r="AN53" s="30">
        <v>78.591692789968647</v>
      </c>
      <c r="AO53" s="95"/>
      <c r="AP53" s="66" t="s">
        <v>61</v>
      </c>
      <c r="AQ53" s="58">
        <f t="shared" si="7"/>
        <v>10</v>
      </c>
      <c r="AR53" s="58">
        <f t="shared" si="8"/>
        <v>10</v>
      </c>
      <c r="AS53" s="58">
        <f t="shared" si="9"/>
        <v>0</v>
      </c>
      <c r="AT53" s="58">
        <f t="shared" si="10"/>
        <v>0</v>
      </c>
    </row>
    <row r="54" spans="1:46" ht="40.5">
      <c r="A54" s="32" t="s">
        <v>47</v>
      </c>
      <c r="B54" s="25">
        <v>100</v>
      </c>
      <c r="C54" s="25">
        <v>65</v>
      </c>
      <c r="D54" s="25">
        <v>100</v>
      </c>
      <c r="E54" s="30">
        <v>91.3</v>
      </c>
      <c r="F54" s="77"/>
      <c r="G54" s="25">
        <v>99.178981937602629</v>
      </c>
      <c r="H54" s="25">
        <v>99.753694581280783</v>
      </c>
      <c r="I54" s="25">
        <v>100</v>
      </c>
      <c r="J54" s="30">
        <f t="shared" si="6"/>
        <v>99.614121510673229</v>
      </c>
      <c r="K54" s="77"/>
      <c r="L54" s="25">
        <v>99.2</v>
      </c>
      <c r="M54" s="25">
        <v>98</v>
      </c>
      <c r="N54" s="25">
        <v>0</v>
      </c>
      <c r="O54" s="30">
        <v>64.099999999999994</v>
      </c>
      <c r="P54" s="77"/>
      <c r="Q54" s="25">
        <v>91.074681238615668</v>
      </c>
      <c r="R54" s="25">
        <v>91.748633879781394</v>
      </c>
      <c r="S54" s="25">
        <v>1.6666666666666667</v>
      </c>
      <c r="T54" s="30">
        <v>68.992258652094719</v>
      </c>
      <c r="V54" s="25">
        <v>93.074681238615668</v>
      </c>
      <c r="W54" s="25">
        <v>93.248633879781394</v>
      </c>
      <c r="X54" s="25">
        <v>0</v>
      </c>
      <c r="Y54" s="30">
        <v>69.875591985428031</v>
      </c>
      <c r="AA54" s="25">
        <v>91.7117117117117</v>
      </c>
      <c r="AB54" s="25">
        <v>94.054054054054063</v>
      </c>
      <c r="AC54" s="25">
        <v>0</v>
      </c>
      <c r="AD54" s="30">
        <v>69.72072072072072</v>
      </c>
      <c r="AE54" s="82"/>
      <c r="AF54" s="25">
        <v>93.51</v>
      </c>
      <c r="AG54" s="25">
        <v>90.594594594594582</v>
      </c>
      <c r="AH54" s="25">
        <v>25</v>
      </c>
      <c r="AI54" s="30">
        <v>75.216337837837841</v>
      </c>
      <c r="AJ54" s="82"/>
      <c r="AK54" s="25">
        <v>99.686520376175551</v>
      </c>
      <c r="AL54" s="25">
        <v>92.26858697580883</v>
      </c>
      <c r="AM54" s="25">
        <v>100</v>
      </c>
      <c r="AN54" s="30">
        <v>96.797716921984971</v>
      </c>
      <c r="AO54" s="95"/>
      <c r="AP54" s="66" t="s">
        <v>47</v>
      </c>
      <c r="AQ54" s="58">
        <f t="shared" si="7"/>
        <v>10</v>
      </c>
      <c r="AR54" s="58">
        <f t="shared" si="8"/>
        <v>10</v>
      </c>
      <c r="AS54" s="58">
        <f t="shared" si="9"/>
        <v>10</v>
      </c>
      <c r="AT54" s="58">
        <f t="shared" si="10"/>
        <v>10</v>
      </c>
    </row>
    <row r="55" spans="1:46" ht="40.5">
      <c r="A55" s="33" t="s">
        <v>48</v>
      </c>
      <c r="B55" s="25">
        <v>100</v>
      </c>
      <c r="C55" s="25">
        <v>70</v>
      </c>
      <c r="D55" s="25">
        <v>100</v>
      </c>
      <c r="E55" s="30">
        <v>92.5</v>
      </c>
      <c r="F55" s="77"/>
      <c r="G55" s="25">
        <v>98.193760262725789</v>
      </c>
      <c r="H55" s="25">
        <v>99.458128078817737</v>
      </c>
      <c r="I55" s="25">
        <v>100</v>
      </c>
      <c r="J55" s="30">
        <f t="shared" si="6"/>
        <v>99.151067323481129</v>
      </c>
      <c r="K55" s="77"/>
      <c r="L55" s="25">
        <v>98.2</v>
      </c>
      <c r="M55" s="25">
        <v>99.5</v>
      </c>
      <c r="N55" s="25">
        <v>100</v>
      </c>
      <c r="O55" s="30">
        <v>99.3</v>
      </c>
      <c r="P55" s="77"/>
      <c r="Q55" s="25">
        <v>92.349726775956285</v>
      </c>
      <c r="R55" s="25">
        <v>91.174863387978107</v>
      </c>
      <c r="S55" s="25">
        <v>100</v>
      </c>
      <c r="T55" s="30">
        <v>93.792349726775939</v>
      </c>
      <c r="V55" s="25">
        <v>94.349726775956285</v>
      </c>
      <c r="W55" s="25">
        <v>92.674863387978107</v>
      </c>
      <c r="X55" s="25">
        <v>100</v>
      </c>
      <c r="Y55" s="30">
        <v>95.09234972677595</v>
      </c>
      <c r="AA55" s="25">
        <v>95.315315315315317</v>
      </c>
      <c r="AB55" s="25">
        <v>93.486486486486484</v>
      </c>
      <c r="AC55" s="25">
        <v>100</v>
      </c>
      <c r="AD55" s="30">
        <v>95.754954954954954</v>
      </c>
      <c r="AE55" s="82"/>
      <c r="AF55" s="25">
        <v>95.315315315315317</v>
      </c>
      <c r="AG55" s="25">
        <v>90.063063063063055</v>
      </c>
      <c r="AH55" s="25">
        <v>100</v>
      </c>
      <c r="AI55" s="30">
        <v>94.385585585585574</v>
      </c>
      <c r="AJ55" s="82"/>
      <c r="AK55" s="25">
        <v>89.811912225705328</v>
      </c>
      <c r="AL55" s="25">
        <v>88.117522033842675</v>
      </c>
      <c r="AM55" s="25">
        <v>100</v>
      </c>
      <c r="AN55" s="30">
        <v>91.681178092533941</v>
      </c>
      <c r="AO55" s="95"/>
      <c r="AP55" s="69" t="s">
        <v>48</v>
      </c>
      <c r="AQ55" s="58">
        <f t="shared" si="7"/>
        <v>0</v>
      </c>
      <c r="AR55" s="58">
        <f t="shared" si="8"/>
        <v>0</v>
      </c>
      <c r="AS55" s="58">
        <f t="shared" si="9"/>
        <v>2</v>
      </c>
      <c r="AT55" s="58">
        <f t="shared" si="10"/>
        <v>0</v>
      </c>
    </row>
    <row r="56" spans="1:46" ht="54.75" thickBot="1">
      <c r="A56" s="45" t="s">
        <v>62</v>
      </c>
      <c r="B56" s="46">
        <v>100</v>
      </c>
      <c r="C56" s="46">
        <v>40</v>
      </c>
      <c r="D56" s="46">
        <v>100</v>
      </c>
      <c r="E56" s="47">
        <v>85</v>
      </c>
      <c r="F56" s="77"/>
      <c r="G56" s="46">
        <v>100</v>
      </c>
      <c r="H56" s="46">
        <v>100</v>
      </c>
      <c r="I56" s="46">
        <v>100</v>
      </c>
      <c r="J56" s="47">
        <f t="shared" si="6"/>
        <v>100</v>
      </c>
      <c r="K56" s="77"/>
      <c r="L56" s="46">
        <v>100</v>
      </c>
      <c r="M56" s="46">
        <v>100</v>
      </c>
      <c r="N56" s="46">
        <v>100</v>
      </c>
      <c r="O56" s="47">
        <v>100</v>
      </c>
      <c r="P56" s="77"/>
      <c r="Q56" s="46">
        <v>93.078324225865202</v>
      </c>
      <c r="R56" s="46">
        <v>91.584699453551906</v>
      </c>
      <c r="S56" s="46">
        <v>100</v>
      </c>
      <c r="T56" s="47">
        <v>94.211293260473582</v>
      </c>
      <c r="V56" s="46">
        <v>95.078324225865202</v>
      </c>
      <c r="W56" s="46">
        <v>93.084699453551906</v>
      </c>
      <c r="X56" s="46">
        <v>81.333333333333329</v>
      </c>
      <c r="Y56" s="47">
        <v>90.844626593806908</v>
      </c>
      <c r="AA56" s="46">
        <v>95.315315315315317</v>
      </c>
      <c r="AB56" s="46">
        <v>94.243243243243242</v>
      </c>
      <c r="AC56" s="46">
        <v>72</v>
      </c>
      <c r="AD56" s="47">
        <v>89.057657657657657</v>
      </c>
      <c r="AE56" s="82"/>
      <c r="AF56" s="46">
        <v>95.315315315315317</v>
      </c>
      <c r="AG56" s="46">
        <v>90.630630630630634</v>
      </c>
      <c r="AH56" s="46">
        <v>25</v>
      </c>
      <c r="AI56" s="47">
        <v>75.862612612612622</v>
      </c>
      <c r="AJ56" s="82"/>
      <c r="AK56" s="46">
        <v>92.789968652037615</v>
      </c>
      <c r="AL56" s="46">
        <v>89.417573921884255</v>
      </c>
      <c r="AM56" s="46">
        <v>100</v>
      </c>
      <c r="AN56" s="47">
        <v>93.243518596966879</v>
      </c>
      <c r="AO56" s="95"/>
      <c r="AP56" s="67" t="s">
        <v>62</v>
      </c>
      <c r="AQ56" s="58">
        <f t="shared" si="7"/>
        <v>0</v>
      </c>
      <c r="AR56" s="58">
        <f t="shared" si="8"/>
        <v>0</v>
      </c>
      <c r="AS56" s="58">
        <f t="shared" si="9"/>
        <v>10</v>
      </c>
      <c r="AT56" s="58">
        <f t="shared" si="10"/>
        <v>10</v>
      </c>
    </row>
    <row r="57" spans="1:46" ht="16.5" thickBot="1">
      <c r="A57" s="49" t="s">
        <v>64</v>
      </c>
      <c r="B57" s="50">
        <v>98.37</v>
      </c>
      <c r="C57" s="50">
        <f>SUM(C58:C64)/7</f>
        <v>91.428571428571431</v>
      </c>
      <c r="D57" s="50">
        <f t="shared" ref="D57:E57" si="12">SUM(D58:D64)/7</f>
        <v>100</v>
      </c>
      <c r="E57" s="50">
        <f t="shared" si="12"/>
        <v>96.45714285714287</v>
      </c>
      <c r="F57" s="77"/>
      <c r="G57" s="50">
        <v>98.37</v>
      </c>
      <c r="H57" s="50" t="e">
        <f>#REF!</f>
        <v>#REF!</v>
      </c>
      <c r="I57" s="50" t="e">
        <f>#REF!</f>
        <v>#REF!</v>
      </c>
      <c r="J57" s="51" t="e">
        <f t="shared" si="6"/>
        <v>#REF!</v>
      </c>
      <c r="K57" s="77"/>
      <c r="L57" s="50">
        <v>98.1</v>
      </c>
      <c r="M57" s="50">
        <v>96.9</v>
      </c>
      <c r="N57" s="50">
        <v>71.400000000000006</v>
      </c>
      <c r="O57" s="51">
        <v>88.4</v>
      </c>
      <c r="P57" s="77"/>
      <c r="Q57" s="50">
        <v>96.25292740046838</v>
      </c>
      <c r="R57" s="50">
        <v>92.646370023419209</v>
      </c>
      <c r="S57" s="50">
        <v>100</v>
      </c>
      <c r="T57" s="51">
        <v>95.747072599531606</v>
      </c>
      <c r="V57" s="50">
        <v>98.25292740046838</v>
      </c>
      <c r="W57" s="50">
        <v>94.146370023419209</v>
      </c>
      <c r="X57" s="50">
        <v>100</v>
      </c>
      <c r="Y57" s="51">
        <v>97.047072599531617</v>
      </c>
      <c r="AA57" s="50">
        <v>98.25292740046838</v>
      </c>
      <c r="AB57" s="50">
        <v>94.567567567567565</v>
      </c>
      <c r="AC57" s="50">
        <v>100</v>
      </c>
      <c r="AD57" s="51">
        <v>97.215551617190954</v>
      </c>
      <c r="AE57" s="82"/>
      <c r="AF57" s="50">
        <v>98.25292740046838</v>
      </c>
      <c r="AG57" s="50">
        <v>91.250965250965237</v>
      </c>
      <c r="AH57" s="50">
        <v>53.571428571428569</v>
      </c>
      <c r="AI57" s="51">
        <v>84.281767833407173</v>
      </c>
      <c r="AJ57" s="82"/>
      <c r="AK57" s="50">
        <v>97.111509180474712</v>
      </c>
      <c r="AL57" s="50">
        <v>90.485684982185845</v>
      </c>
      <c r="AM57" s="50">
        <v>65.285714285714278</v>
      </c>
      <c r="AN57" s="51">
        <v>86.504730777469049</v>
      </c>
      <c r="AO57" s="95"/>
      <c r="AP57" s="70" t="s">
        <v>64</v>
      </c>
      <c r="AQ57" s="63">
        <f t="shared" si="7"/>
        <v>0</v>
      </c>
      <c r="AR57" s="63">
        <f t="shared" si="8"/>
        <v>0</v>
      </c>
      <c r="AS57" s="63">
        <f t="shared" si="9"/>
        <v>10</v>
      </c>
      <c r="AT57" s="63">
        <f t="shared" si="10"/>
        <v>10</v>
      </c>
    </row>
    <row r="58" spans="1:46" ht="54">
      <c r="A58" s="48" t="s">
        <v>65</v>
      </c>
      <c r="B58" s="39">
        <v>100</v>
      </c>
      <c r="C58" s="39">
        <v>85</v>
      </c>
      <c r="D58" s="39">
        <v>100</v>
      </c>
      <c r="E58" s="40">
        <v>93.8</v>
      </c>
      <c r="F58" s="77"/>
      <c r="G58" s="39">
        <v>99.835796387520531</v>
      </c>
      <c r="H58" s="39">
        <v>99.950738916256157</v>
      </c>
      <c r="I58" s="39">
        <v>100</v>
      </c>
      <c r="J58" s="40">
        <f t="shared" si="6"/>
        <v>99.922824302134643</v>
      </c>
      <c r="K58" s="77"/>
      <c r="L58" s="39">
        <v>99.8</v>
      </c>
      <c r="M58" s="39">
        <v>99</v>
      </c>
      <c r="N58" s="39">
        <v>100</v>
      </c>
      <c r="O58" s="40">
        <v>99.6</v>
      </c>
      <c r="P58" s="77"/>
      <c r="Q58" s="39">
        <v>96.539162112932615</v>
      </c>
      <c r="R58" s="39">
        <v>93.579234972677597</v>
      </c>
      <c r="S58" s="39">
        <v>100</v>
      </c>
      <c r="T58" s="40">
        <v>96.220400728597454</v>
      </c>
      <c r="V58" s="39">
        <v>98.539162112932615</v>
      </c>
      <c r="W58" s="39">
        <v>95.079234972677597</v>
      </c>
      <c r="X58" s="39">
        <v>100</v>
      </c>
      <c r="Y58" s="40">
        <v>97.520400728597451</v>
      </c>
      <c r="AA58" s="39">
        <v>97.477477477477478</v>
      </c>
      <c r="AB58" s="39">
        <v>94.810810810810807</v>
      </c>
      <c r="AC58" s="39">
        <v>100</v>
      </c>
      <c r="AD58" s="40">
        <v>97.041441441441435</v>
      </c>
      <c r="AE58" s="82"/>
      <c r="AF58" s="39">
        <v>97.477477477477478</v>
      </c>
      <c r="AG58" s="39">
        <v>89.576576576576571</v>
      </c>
      <c r="AH58" s="39">
        <v>100</v>
      </c>
      <c r="AI58" s="40">
        <v>94.947747747747741</v>
      </c>
      <c r="AJ58" s="82"/>
      <c r="AK58" s="39">
        <v>93.416927899686513</v>
      </c>
      <c r="AL58" s="39">
        <v>87.232306284319691</v>
      </c>
      <c r="AM58" s="39">
        <v>25</v>
      </c>
      <c r="AN58" s="40">
        <v>73.838847278618147</v>
      </c>
      <c r="AO58" s="95"/>
      <c r="AP58" s="64" t="s">
        <v>65</v>
      </c>
      <c r="AQ58" s="58">
        <f t="shared" si="7"/>
        <v>0</v>
      </c>
      <c r="AR58" s="58">
        <f t="shared" si="8"/>
        <v>0</v>
      </c>
      <c r="AS58" s="58">
        <f t="shared" si="9"/>
        <v>0</v>
      </c>
      <c r="AT58" s="58">
        <f t="shared" si="10"/>
        <v>0</v>
      </c>
    </row>
    <row r="59" spans="1:46" ht="54">
      <c r="A59" s="32" t="s">
        <v>66</v>
      </c>
      <c r="B59" s="25">
        <v>100</v>
      </c>
      <c r="C59" s="25">
        <v>100</v>
      </c>
      <c r="D59" s="25">
        <v>100</v>
      </c>
      <c r="E59" s="30">
        <v>100</v>
      </c>
      <c r="F59" s="77"/>
      <c r="G59" s="25">
        <v>96.059113300492612</v>
      </c>
      <c r="H59" s="25">
        <v>98.817733990147786</v>
      </c>
      <c r="I59" s="25">
        <v>100</v>
      </c>
      <c r="J59" s="30">
        <f t="shared" si="6"/>
        <v>98.14778325123153</v>
      </c>
      <c r="K59" s="77"/>
      <c r="L59" s="25">
        <v>96</v>
      </c>
      <c r="M59" s="25">
        <v>98.5</v>
      </c>
      <c r="N59" s="25">
        <v>100</v>
      </c>
      <c r="O59" s="30">
        <v>98.3</v>
      </c>
      <c r="P59" s="77"/>
      <c r="Q59" s="25">
        <v>97.996357012750451</v>
      </c>
      <c r="R59" s="25">
        <v>94.016393442622999</v>
      </c>
      <c r="S59" s="25">
        <v>100</v>
      </c>
      <c r="T59" s="30">
        <v>96.905282331511856</v>
      </c>
      <c r="V59" s="25">
        <v>99</v>
      </c>
      <c r="W59" s="25">
        <v>95.516393442622999</v>
      </c>
      <c r="X59" s="25">
        <v>100</v>
      </c>
      <c r="Y59" s="30">
        <v>97.856557377049199</v>
      </c>
      <c r="AA59" s="25">
        <v>98.558558558558559</v>
      </c>
      <c r="AB59" s="25">
        <v>94.432432432432421</v>
      </c>
      <c r="AC59" s="25">
        <v>100</v>
      </c>
      <c r="AD59" s="30">
        <v>97.268468468468456</v>
      </c>
      <c r="AE59" s="82"/>
      <c r="AF59" s="25">
        <v>98.558558558558559</v>
      </c>
      <c r="AG59" s="25">
        <v>93.306306306306297</v>
      </c>
      <c r="AH59" s="25">
        <v>100</v>
      </c>
      <c r="AI59" s="30">
        <v>96.818018018018009</v>
      </c>
      <c r="AJ59" s="82"/>
      <c r="AK59" s="25">
        <v>94.827586206896555</v>
      </c>
      <c r="AL59" s="25">
        <v>91.081362211456252</v>
      </c>
      <c r="AM59" s="25">
        <v>82</v>
      </c>
      <c r="AN59" s="30">
        <v>90.122200056996292</v>
      </c>
      <c r="AO59" s="95"/>
      <c r="AP59" s="66" t="s">
        <v>66</v>
      </c>
      <c r="AQ59" s="58">
        <f t="shared" si="7"/>
        <v>0</v>
      </c>
      <c r="AR59" s="58">
        <f t="shared" si="8"/>
        <v>0</v>
      </c>
      <c r="AS59" s="58">
        <f t="shared" si="9"/>
        <v>0</v>
      </c>
      <c r="AT59" s="58">
        <f t="shared" si="10"/>
        <v>0</v>
      </c>
    </row>
    <row r="60" spans="1:46" ht="40.5">
      <c r="A60" s="32" t="s">
        <v>55</v>
      </c>
      <c r="B60" s="25">
        <v>100</v>
      </c>
      <c r="C60" s="25">
        <v>85</v>
      </c>
      <c r="D60" s="25">
        <v>100</v>
      </c>
      <c r="E60" s="30">
        <v>93.8</v>
      </c>
      <c r="F60" s="77"/>
      <c r="G60" s="25">
        <v>100</v>
      </c>
      <c r="H60" s="25">
        <v>100</v>
      </c>
      <c r="I60" s="25">
        <v>100</v>
      </c>
      <c r="J60" s="30">
        <f t="shared" si="6"/>
        <v>100</v>
      </c>
      <c r="K60" s="77"/>
      <c r="L60" s="25">
        <v>100</v>
      </c>
      <c r="M60" s="25">
        <v>94.1</v>
      </c>
      <c r="N60" s="25">
        <v>100</v>
      </c>
      <c r="O60" s="30">
        <v>97.9</v>
      </c>
      <c r="P60" s="77"/>
      <c r="Q60" s="25">
        <v>92.349726775956285</v>
      </c>
      <c r="R60" s="25">
        <v>89.262295081967196</v>
      </c>
      <c r="S60" s="25">
        <v>100</v>
      </c>
      <c r="T60" s="30">
        <v>93.027322404371574</v>
      </c>
      <c r="V60" s="25">
        <v>94.349726775956285</v>
      </c>
      <c r="W60" s="25">
        <v>90.762295081967196</v>
      </c>
      <c r="X60" s="25">
        <v>100</v>
      </c>
      <c r="Y60" s="30">
        <v>94.327322404371586</v>
      </c>
      <c r="AA60" s="25">
        <v>95.315315315315317</v>
      </c>
      <c r="AB60" s="25">
        <v>94.432432432432421</v>
      </c>
      <c r="AC60" s="25">
        <v>100</v>
      </c>
      <c r="AD60" s="30">
        <v>96.133333333333326</v>
      </c>
      <c r="AE60" s="82"/>
      <c r="AF60" s="25">
        <v>95.315315315315317</v>
      </c>
      <c r="AG60" s="25">
        <v>90.441441441441441</v>
      </c>
      <c r="AH60" s="25">
        <v>25</v>
      </c>
      <c r="AI60" s="30">
        <v>75.786936936936939</v>
      </c>
      <c r="AJ60" s="82"/>
      <c r="AK60" s="25">
        <v>100</v>
      </c>
      <c r="AL60" s="25">
        <v>93.354231974921618</v>
      </c>
      <c r="AM60" s="25">
        <v>100</v>
      </c>
      <c r="AN60" s="30">
        <v>97.341692789968647</v>
      </c>
      <c r="AO60" s="95"/>
      <c r="AP60" s="66" t="s">
        <v>55</v>
      </c>
      <c r="AQ60" s="58">
        <f t="shared" si="7"/>
        <v>10</v>
      </c>
      <c r="AR60" s="58">
        <f t="shared" si="8"/>
        <v>10</v>
      </c>
      <c r="AS60" s="58">
        <f t="shared" si="9"/>
        <v>10</v>
      </c>
      <c r="AT60" s="58">
        <f t="shared" si="10"/>
        <v>10</v>
      </c>
    </row>
    <row r="61" spans="1:46" ht="40.5">
      <c r="A61" s="32" t="s">
        <v>69</v>
      </c>
      <c r="B61" s="25">
        <v>100</v>
      </c>
      <c r="C61" s="25">
        <v>85</v>
      </c>
      <c r="D61" s="25">
        <v>100</v>
      </c>
      <c r="E61" s="30">
        <v>93.8</v>
      </c>
      <c r="F61" s="77"/>
      <c r="G61" s="25">
        <v>91.297208538587853</v>
      </c>
      <c r="H61" s="25">
        <v>77.216748768472911</v>
      </c>
      <c r="I61" s="25">
        <v>16.666666666666668</v>
      </c>
      <c r="J61" s="30">
        <f t="shared" si="6"/>
        <v>67.00738916256158</v>
      </c>
      <c r="K61" s="77"/>
      <c r="L61" s="25">
        <v>91.3</v>
      </c>
      <c r="M61" s="25">
        <v>94.1</v>
      </c>
      <c r="N61" s="25">
        <v>0</v>
      </c>
      <c r="O61" s="30">
        <v>60.3</v>
      </c>
      <c r="P61" s="77"/>
      <c r="Q61" s="25">
        <v>93.442622950819683</v>
      </c>
      <c r="R61" s="25">
        <v>90.928961748633895</v>
      </c>
      <c r="S61" s="25">
        <v>100</v>
      </c>
      <c r="T61" s="30">
        <v>94.076502732240442</v>
      </c>
      <c r="V61" s="25">
        <v>95.442622950819683</v>
      </c>
      <c r="W61" s="25">
        <v>92.428961748633895</v>
      </c>
      <c r="X61" s="25">
        <v>100</v>
      </c>
      <c r="Y61" s="30">
        <v>95.376502732240453</v>
      </c>
      <c r="AA61" s="25">
        <v>94.234234234234236</v>
      </c>
      <c r="AB61" s="25">
        <v>94.810810810810807</v>
      </c>
      <c r="AC61" s="25">
        <v>100</v>
      </c>
      <c r="AD61" s="30">
        <v>95.906306306306305</v>
      </c>
      <c r="AE61" s="82"/>
      <c r="AF61" s="25">
        <v>94.234234234234236</v>
      </c>
      <c r="AG61" s="25">
        <v>89.738738738738732</v>
      </c>
      <c r="AH61" s="25">
        <v>25</v>
      </c>
      <c r="AI61" s="30">
        <v>75.12747747747747</v>
      </c>
      <c r="AJ61" s="82"/>
      <c r="AK61" s="25">
        <v>91.536050156739819</v>
      </c>
      <c r="AL61" s="25">
        <v>86.606502555073661</v>
      </c>
      <c r="AM61" s="25">
        <v>25</v>
      </c>
      <c r="AN61" s="30">
        <v>72.930218576888393</v>
      </c>
      <c r="AO61" s="95"/>
      <c r="AP61" s="66" t="s">
        <v>69</v>
      </c>
      <c r="AQ61" s="58">
        <f t="shared" si="7"/>
        <v>0</v>
      </c>
      <c r="AR61" s="58">
        <f t="shared" si="8"/>
        <v>0</v>
      </c>
      <c r="AS61" s="58">
        <f t="shared" si="9"/>
        <v>2</v>
      </c>
      <c r="AT61" s="58">
        <f t="shared" si="10"/>
        <v>0</v>
      </c>
    </row>
    <row r="62" spans="1:46" ht="40.5">
      <c r="A62" s="34" t="s">
        <v>67</v>
      </c>
      <c r="B62" s="25">
        <v>100</v>
      </c>
      <c r="C62" s="25">
        <v>85</v>
      </c>
      <c r="D62" s="25">
        <v>100</v>
      </c>
      <c r="E62" s="30">
        <v>93.8</v>
      </c>
      <c r="F62" s="77"/>
      <c r="G62" s="25">
        <v>99.835796387520531</v>
      </c>
      <c r="H62" s="25">
        <v>79.950738916256157</v>
      </c>
      <c r="I62" s="25">
        <v>16.666666666666668</v>
      </c>
      <c r="J62" s="30">
        <f t="shared" si="6"/>
        <v>71.089490968801314</v>
      </c>
      <c r="K62" s="77"/>
      <c r="L62" s="25">
        <v>99.8</v>
      </c>
      <c r="M62" s="25">
        <v>95.1</v>
      </c>
      <c r="N62" s="25">
        <v>0</v>
      </c>
      <c r="O62" s="30">
        <v>63.2</v>
      </c>
      <c r="P62" s="77"/>
      <c r="Q62" s="25">
        <v>97.632058287795999</v>
      </c>
      <c r="R62" s="25">
        <v>92.377049180327901</v>
      </c>
      <c r="S62" s="25">
        <v>100</v>
      </c>
      <c r="T62" s="30">
        <v>96.122040072859761</v>
      </c>
      <c r="V62" s="25">
        <v>99.632058287795999</v>
      </c>
      <c r="W62" s="25">
        <v>93.877049180327901</v>
      </c>
      <c r="X62" s="25">
        <v>100</v>
      </c>
      <c r="Y62" s="30">
        <v>97.422040072859758</v>
      </c>
      <c r="AA62" s="25">
        <v>98.018018018018012</v>
      </c>
      <c r="AB62" s="25">
        <v>94.432432432432421</v>
      </c>
      <c r="AC62" s="25">
        <v>100</v>
      </c>
      <c r="AD62" s="30">
        <v>97.079279279279277</v>
      </c>
      <c r="AE62" s="82"/>
      <c r="AF62" s="25">
        <v>98.018018018018012</v>
      </c>
      <c r="AG62" s="25">
        <v>91.252252252252248</v>
      </c>
      <c r="AH62" s="25">
        <v>25</v>
      </c>
      <c r="AI62" s="30">
        <v>77.057207207207199</v>
      </c>
      <c r="AJ62" s="82"/>
      <c r="AK62" s="25">
        <v>100</v>
      </c>
      <c r="AL62" s="25">
        <v>93.025078369905941</v>
      </c>
      <c r="AM62" s="25">
        <v>25</v>
      </c>
      <c r="AN62" s="30">
        <v>78.460031347962371</v>
      </c>
      <c r="AO62" s="95"/>
      <c r="AP62" s="71" t="s">
        <v>67</v>
      </c>
      <c r="AQ62" s="58">
        <f t="shared" si="7"/>
        <v>10</v>
      </c>
      <c r="AR62" s="58">
        <f t="shared" si="8"/>
        <v>10</v>
      </c>
      <c r="AS62" s="58">
        <f t="shared" si="9"/>
        <v>2</v>
      </c>
      <c r="AT62" s="58">
        <f t="shared" si="10"/>
        <v>10</v>
      </c>
    </row>
    <row r="63" spans="1:46" ht="40.5">
      <c r="A63" s="32" t="s">
        <v>68</v>
      </c>
      <c r="B63" s="25">
        <v>100</v>
      </c>
      <c r="C63" s="25">
        <v>100</v>
      </c>
      <c r="D63" s="25">
        <v>100</v>
      </c>
      <c r="E63" s="30">
        <f t="shared" ref="E63:E70" si="13">(B63*0.35)+(C63*0.35)+(D63*0.3)</f>
        <v>100</v>
      </c>
      <c r="F63" s="77"/>
      <c r="G63" s="25">
        <v>99.835796387520531</v>
      </c>
      <c r="H63" s="25">
        <v>79.778325123152712</v>
      </c>
      <c r="I63" s="25">
        <v>16.666666666666668</v>
      </c>
      <c r="J63" s="30">
        <f t="shared" si="6"/>
        <v>71.020525451559934</v>
      </c>
      <c r="K63" s="77"/>
      <c r="L63" s="25">
        <v>99.8</v>
      </c>
      <c r="M63" s="25">
        <v>98.5</v>
      </c>
      <c r="N63" s="25">
        <v>100</v>
      </c>
      <c r="O63" s="30">
        <v>99.4</v>
      </c>
      <c r="P63" s="77"/>
      <c r="Q63" s="25">
        <v>98.54280510018215</v>
      </c>
      <c r="R63" s="25">
        <v>94.371584699453507</v>
      </c>
      <c r="S63" s="25">
        <v>100</v>
      </c>
      <c r="T63" s="30">
        <v>97.238615664845156</v>
      </c>
      <c r="V63" s="25">
        <v>99.5</v>
      </c>
      <c r="W63" s="25">
        <v>95.871584699453507</v>
      </c>
      <c r="X63" s="25">
        <v>100</v>
      </c>
      <c r="Y63" s="30">
        <v>98.173633879781391</v>
      </c>
      <c r="AA63" s="25">
        <v>98.918918918918919</v>
      </c>
      <c r="AB63" s="25">
        <v>94.432432432432421</v>
      </c>
      <c r="AC63" s="25">
        <v>100</v>
      </c>
      <c r="AD63" s="30">
        <v>97.394594594594594</v>
      </c>
      <c r="AE63" s="82"/>
      <c r="AF63" s="25">
        <v>98.918918918918919</v>
      </c>
      <c r="AG63" s="25">
        <v>92.405405405405389</v>
      </c>
      <c r="AH63" s="25">
        <v>100</v>
      </c>
      <c r="AI63" s="30">
        <v>96.583783783783787</v>
      </c>
      <c r="AJ63" s="82"/>
      <c r="AK63" s="25">
        <v>100</v>
      </c>
      <c r="AL63" s="25">
        <v>90.721003134796234</v>
      </c>
      <c r="AM63" s="25">
        <v>100</v>
      </c>
      <c r="AN63" s="30">
        <v>96.288401253918494</v>
      </c>
      <c r="AO63" s="95"/>
      <c r="AP63" s="66" t="s">
        <v>68</v>
      </c>
      <c r="AQ63" s="58">
        <f t="shared" si="7"/>
        <v>10</v>
      </c>
      <c r="AR63" s="58">
        <f t="shared" si="8"/>
        <v>0</v>
      </c>
      <c r="AS63" s="58">
        <f t="shared" si="9"/>
        <v>2</v>
      </c>
      <c r="AT63" s="58">
        <f t="shared" si="10"/>
        <v>0</v>
      </c>
    </row>
    <row r="64" spans="1:46" ht="27.75" thickBot="1">
      <c r="A64" s="44" t="s">
        <v>63</v>
      </c>
      <c r="B64" s="36">
        <v>100</v>
      </c>
      <c r="C64" s="36">
        <v>100</v>
      </c>
      <c r="D64" s="36">
        <v>100</v>
      </c>
      <c r="E64" s="37">
        <f t="shared" si="13"/>
        <v>100</v>
      </c>
      <c r="F64" s="77"/>
      <c r="G64" s="36">
        <v>100</v>
      </c>
      <c r="H64" s="36">
        <v>100</v>
      </c>
      <c r="I64" s="36">
        <v>100</v>
      </c>
      <c r="J64" s="37">
        <f t="shared" si="6"/>
        <v>100</v>
      </c>
      <c r="K64" s="77"/>
      <c r="L64" s="36">
        <v>100</v>
      </c>
      <c r="M64" s="36">
        <v>99</v>
      </c>
      <c r="N64" s="36">
        <v>100</v>
      </c>
      <c r="O64" s="37">
        <v>99.7</v>
      </c>
      <c r="P64" s="77"/>
      <c r="Q64" s="36">
        <v>97.267759562841533</v>
      </c>
      <c r="R64" s="36">
        <v>93.989071038251396</v>
      </c>
      <c r="S64" s="36">
        <v>100</v>
      </c>
      <c r="T64" s="37">
        <v>96.639344262295097</v>
      </c>
      <c r="V64" s="36">
        <v>99.267759562841533</v>
      </c>
      <c r="W64" s="36">
        <v>95.489071038251396</v>
      </c>
      <c r="X64" s="36">
        <v>100</v>
      </c>
      <c r="Y64" s="37">
        <v>97.939344262295094</v>
      </c>
      <c r="AA64" s="36">
        <v>97.477477477477478</v>
      </c>
      <c r="AB64" s="36">
        <v>94.621621621621614</v>
      </c>
      <c r="AC64" s="36">
        <v>100</v>
      </c>
      <c r="AD64" s="37">
        <v>96.965765765765767</v>
      </c>
      <c r="AE64" s="82"/>
      <c r="AF64" s="36">
        <v>97.477477477477478</v>
      </c>
      <c r="AG64" s="36">
        <v>92.036036036036023</v>
      </c>
      <c r="AH64" s="36">
        <v>0</v>
      </c>
      <c r="AI64" s="37">
        <v>70.931531531531533</v>
      </c>
      <c r="AJ64" s="82"/>
      <c r="AK64" s="36">
        <v>100</v>
      </c>
      <c r="AL64" s="36">
        <v>91.379310344827587</v>
      </c>
      <c r="AM64" s="36">
        <v>100</v>
      </c>
      <c r="AN64" s="37">
        <v>96.551724137931046</v>
      </c>
      <c r="AO64" s="95"/>
      <c r="AP64" s="72" t="s">
        <v>63</v>
      </c>
      <c r="AQ64" s="58">
        <f t="shared" si="7"/>
        <v>10</v>
      </c>
      <c r="AR64" s="58">
        <f t="shared" si="8"/>
        <v>0</v>
      </c>
      <c r="AS64" s="58">
        <f t="shared" si="9"/>
        <v>10</v>
      </c>
      <c r="AT64" s="58">
        <f t="shared" si="10"/>
        <v>10</v>
      </c>
    </row>
    <row r="65" spans="1:46" ht="16.5" thickBot="1">
      <c r="A65" s="41" t="s">
        <v>7</v>
      </c>
      <c r="B65" s="42">
        <f>SUM(B66:B71)/6</f>
        <v>100</v>
      </c>
      <c r="C65" s="42">
        <f t="shared" ref="C65:E65" si="14">SUM(C66:C71)/6</f>
        <v>98.333333333333329</v>
      </c>
      <c r="D65" s="42">
        <f t="shared" si="14"/>
        <v>99.666666666666671</v>
      </c>
      <c r="E65" s="42">
        <f t="shared" si="14"/>
        <v>99.5</v>
      </c>
      <c r="F65" s="77"/>
      <c r="G65" s="42">
        <v>72.569999999999993</v>
      </c>
      <c r="H65" s="42" t="e">
        <f>#REF!</f>
        <v>#REF!</v>
      </c>
      <c r="I65" s="42" t="e">
        <f>#REF!</f>
        <v>#REF!</v>
      </c>
      <c r="J65" s="43" t="e">
        <f t="shared" si="6"/>
        <v>#REF!</v>
      </c>
      <c r="K65" s="77"/>
      <c r="L65" s="42">
        <v>99.1</v>
      </c>
      <c r="M65" s="42">
        <v>99.5</v>
      </c>
      <c r="N65" s="42">
        <v>100</v>
      </c>
      <c r="O65" s="43">
        <v>99.5</v>
      </c>
      <c r="P65" s="77"/>
      <c r="Q65" s="42">
        <v>97.293593246462081</v>
      </c>
      <c r="R65" s="42">
        <v>92.941230559058397</v>
      </c>
      <c r="S65" s="42">
        <v>100</v>
      </c>
      <c r="T65" s="43">
        <v>96.229249859885087</v>
      </c>
      <c r="V65" s="42">
        <v>99.293593246462081</v>
      </c>
      <c r="W65" s="42">
        <v>94.441230559058397</v>
      </c>
      <c r="X65" s="42">
        <v>100</v>
      </c>
      <c r="Y65" s="43">
        <v>97.529249859885084</v>
      </c>
      <c r="AA65" s="42">
        <v>99.293593246462081</v>
      </c>
      <c r="AB65" s="42">
        <v>94.799247008202244</v>
      </c>
      <c r="AC65" s="42">
        <v>100</v>
      </c>
      <c r="AD65" s="43">
        <v>97.672456439542628</v>
      </c>
      <c r="AE65" s="82"/>
      <c r="AF65" s="42">
        <v>99.293593246462081</v>
      </c>
      <c r="AG65" s="42">
        <v>95.012783572485077</v>
      </c>
      <c r="AH65" s="42">
        <v>100</v>
      </c>
      <c r="AI65" s="43">
        <v>97.757871065255756</v>
      </c>
      <c r="AJ65" s="82"/>
      <c r="AK65" s="42">
        <v>83.955958761298021</v>
      </c>
      <c r="AL65" s="42">
        <v>87.969156560340153</v>
      </c>
      <c r="AM65" s="42">
        <v>100</v>
      </c>
      <c r="AN65" s="43">
        <v>89.572248190590358</v>
      </c>
      <c r="AO65" s="95"/>
      <c r="AP65" s="73" t="s">
        <v>7</v>
      </c>
      <c r="AQ65" s="63">
        <f t="shared" si="7"/>
        <v>0</v>
      </c>
      <c r="AR65" s="63">
        <f t="shared" si="8"/>
        <v>0</v>
      </c>
      <c r="AS65" s="63">
        <f t="shared" si="9"/>
        <v>2</v>
      </c>
      <c r="AT65" s="63">
        <f t="shared" si="10"/>
        <v>0</v>
      </c>
    </row>
    <row r="66" spans="1:46" ht="40.5">
      <c r="A66" s="38" t="s">
        <v>49</v>
      </c>
      <c r="B66" s="39">
        <v>100</v>
      </c>
      <c r="C66" s="39">
        <v>100</v>
      </c>
      <c r="D66" s="39">
        <v>100</v>
      </c>
      <c r="E66" s="40">
        <f t="shared" si="13"/>
        <v>100</v>
      </c>
      <c r="F66" s="77"/>
      <c r="G66" s="39">
        <v>94.779116465863453</v>
      </c>
      <c r="H66" s="39">
        <v>98.433734939759034</v>
      </c>
      <c r="I66" s="39">
        <v>100</v>
      </c>
      <c r="J66" s="40">
        <f t="shared" si="6"/>
        <v>97.546184738955816</v>
      </c>
      <c r="K66" s="77"/>
      <c r="L66" s="39">
        <v>98.4</v>
      </c>
      <c r="M66" s="39">
        <v>100</v>
      </c>
      <c r="N66" s="39">
        <v>100</v>
      </c>
      <c r="O66" s="40">
        <v>99.5</v>
      </c>
      <c r="P66" s="77"/>
      <c r="Q66" s="39">
        <v>98.557692307692307</v>
      </c>
      <c r="R66" s="39">
        <v>94.567307692307693</v>
      </c>
      <c r="S66" s="39">
        <v>100</v>
      </c>
      <c r="T66" s="40">
        <v>97.322115384615387</v>
      </c>
      <c r="V66" s="39">
        <v>99.5</v>
      </c>
      <c r="W66" s="39">
        <v>96.067307692307693</v>
      </c>
      <c r="X66" s="39">
        <v>100</v>
      </c>
      <c r="Y66" s="40">
        <v>98.251923076923077</v>
      </c>
      <c r="AA66" s="39">
        <v>100</v>
      </c>
      <c r="AB66" s="39">
        <v>95</v>
      </c>
      <c r="AC66" s="39">
        <v>100</v>
      </c>
      <c r="AD66" s="40">
        <v>98</v>
      </c>
      <c r="AE66" s="82"/>
      <c r="AF66" s="39">
        <v>100</v>
      </c>
      <c r="AG66" s="39">
        <v>94.5</v>
      </c>
      <c r="AH66" s="39">
        <v>100</v>
      </c>
      <c r="AI66" s="40">
        <v>97.800000000000011</v>
      </c>
      <c r="AJ66" s="82"/>
      <c r="AK66" s="39">
        <v>95.852534562211972</v>
      </c>
      <c r="AL66" s="39">
        <v>92.767081708613958</v>
      </c>
      <c r="AM66" s="39">
        <v>100</v>
      </c>
      <c r="AN66" s="40">
        <v>95.655219780219767</v>
      </c>
      <c r="AO66" s="95"/>
      <c r="AP66" s="74" t="s">
        <v>49</v>
      </c>
      <c r="AQ66" s="58">
        <f t="shared" si="7"/>
        <v>0</v>
      </c>
      <c r="AR66" s="58">
        <f t="shared" si="8"/>
        <v>0</v>
      </c>
      <c r="AS66" s="58">
        <f t="shared" si="9"/>
        <v>2</v>
      </c>
      <c r="AT66" s="58">
        <f t="shared" si="10"/>
        <v>0</v>
      </c>
    </row>
    <row r="67" spans="1:46" ht="40.5">
      <c r="A67" s="34" t="s">
        <v>50</v>
      </c>
      <c r="B67" s="25">
        <v>100</v>
      </c>
      <c r="C67" s="25">
        <v>100</v>
      </c>
      <c r="D67" s="25">
        <v>100</v>
      </c>
      <c r="E67" s="40">
        <f t="shared" si="13"/>
        <v>100</v>
      </c>
      <c r="F67" s="77"/>
      <c r="G67" s="25">
        <v>96.787148594377513</v>
      </c>
      <c r="H67" s="25">
        <v>99.036144578313255</v>
      </c>
      <c r="I67" s="25">
        <v>100</v>
      </c>
      <c r="J67" s="30">
        <f t="shared" si="6"/>
        <v>98.489959839357425</v>
      </c>
      <c r="K67" s="77"/>
      <c r="L67" s="25">
        <v>98</v>
      </c>
      <c r="M67" s="25">
        <v>100</v>
      </c>
      <c r="N67" s="25">
        <v>100</v>
      </c>
      <c r="O67" s="30">
        <v>99.4</v>
      </c>
      <c r="P67" s="77"/>
      <c r="Q67" s="25">
        <v>98.076923076923066</v>
      </c>
      <c r="R67" s="25">
        <v>93.918269230769198</v>
      </c>
      <c r="S67" s="25">
        <v>100</v>
      </c>
      <c r="T67" s="30">
        <v>96.894230769230745</v>
      </c>
      <c r="V67" s="25">
        <v>99.2</v>
      </c>
      <c r="W67" s="25">
        <v>95.418269230769198</v>
      </c>
      <c r="X67" s="25">
        <v>100</v>
      </c>
      <c r="Y67" s="30">
        <v>97.887307692307672</v>
      </c>
      <c r="AA67" s="25">
        <v>100</v>
      </c>
      <c r="AB67" s="25">
        <v>95</v>
      </c>
      <c r="AC67" s="25">
        <v>100</v>
      </c>
      <c r="AD67" s="30">
        <v>98</v>
      </c>
      <c r="AE67" s="82"/>
      <c r="AF67" s="25">
        <v>100</v>
      </c>
      <c r="AG67" s="25">
        <v>94</v>
      </c>
      <c r="AH67" s="25">
        <v>100</v>
      </c>
      <c r="AI67" s="30">
        <v>97.6</v>
      </c>
      <c r="AJ67" s="82"/>
      <c r="AK67" s="25">
        <v>95.852534562211972</v>
      </c>
      <c r="AL67" s="25">
        <v>91.778403048564329</v>
      </c>
      <c r="AM67" s="25">
        <v>100</v>
      </c>
      <c r="AN67" s="30">
        <v>95.259748316199918</v>
      </c>
      <c r="AO67" s="95"/>
      <c r="AP67" s="71" t="s">
        <v>50</v>
      </c>
      <c r="AQ67" s="58">
        <f t="shared" si="7"/>
        <v>0</v>
      </c>
      <c r="AR67" s="58">
        <f t="shared" si="8"/>
        <v>0</v>
      </c>
      <c r="AS67" s="58">
        <f t="shared" si="9"/>
        <v>2</v>
      </c>
      <c r="AT67" s="58">
        <f t="shared" si="10"/>
        <v>0</v>
      </c>
    </row>
    <row r="68" spans="1:46" ht="54">
      <c r="A68" s="34" t="s">
        <v>52</v>
      </c>
      <c r="B68" s="25">
        <v>100</v>
      </c>
      <c r="C68" s="25">
        <v>90</v>
      </c>
      <c r="D68" s="25">
        <v>100</v>
      </c>
      <c r="E68" s="30">
        <v>97.5</v>
      </c>
      <c r="F68" s="77"/>
      <c r="G68" s="25">
        <v>47.947454844006572</v>
      </c>
      <c r="H68" s="25">
        <v>84.384236453201964</v>
      </c>
      <c r="I68" s="25">
        <v>100</v>
      </c>
      <c r="J68" s="30">
        <f t="shared" si="6"/>
        <v>75.535303776683094</v>
      </c>
      <c r="K68" s="77"/>
      <c r="L68" s="25">
        <v>99.7</v>
      </c>
      <c r="M68" s="25">
        <v>99.5</v>
      </c>
      <c r="N68" s="25">
        <v>100</v>
      </c>
      <c r="O68" s="30">
        <v>99.7</v>
      </c>
      <c r="P68" s="77"/>
      <c r="Q68" s="25">
        <v>97.0856102003643</v>
      </c>
      <c r="R68" s="25">
        <v>92.786885245901601</v>
      </c>
      <c r="S68" s="25">
        <v>100</v>
      </c>
      <c r="T68" s="30">
        <v>96.094717668488144</v>
      </c>
      <c r="V68" s="25">
        <v>99.0856102003643</v>
      </c>
      <c r="W68" s="25">
        <v>94.286885245901601</v>
      </c>
      <c r="X68" s="25">
        <v>100</v>
      </c>
      <c r="Y68" s="30">
        <v>97.394717668488141</v>
      </c>
      <c r="AA68" s="25">
        <v>100</v>
      </c>
      <c r="AB68" s="25">
        <v>94.621621621621614</v>
      </c>
      <c r="AC68" s="25">
        <v>100</v>
      </c>
      <c r="AD68" s="30">
        <v>97.848648648648648</v>
      </c>
      <c r="AE68" s="82"/>
      <c r="AF68" s="25">
        <v>100</v>
      </c>
      <c r="AG68" s="25">
        <v>93.86486486486487</v>
      </c>
      <c r="AH68" s="25">
        <v>100</v>
      </c>
      <c r="AI68" s="30">
        <v>97.545945945945959</v>
      </c>
      <c r="AJ68" s="82"/>
      <c r="AK68" s="25">
        <v>67.554858934169289</v>
      </c>
      <c r="AL68" s="25">
        <v>82.817279927848759</v>
      </c>
      <c r="AM68" s="25">
        <v>100</v>
      </c>
      <c r="AN68" s="30">
        <v>81.771112598098753</v>
      </c>
      <c r="AO68" s="95"/>
      <c r="AP68" s="71" t="s">
        <v>52</v>
      </c>
      <c r="AQ68" s="58">
        <f t="shared" si="7"/>
        <v>0</v>
      </c>
      <c r="AR68" s="58">
        <f t="shared" si="8"/>
        <v>0</v>
      </c>
      <c r="AS68" s="58">
        <f t="shared" si="9"/>
        <v>2</v>
      </c>
      <c r="AT68" s="58">
        <f t="shared" si="10"/>
        <v>0</v>
      </c>
    </row>
    <row r="69" spans="1:46" ht="40.5">
      <c r="A69" s="34" t="s">
        <v>53</v>
      </c>
      <c r="B69" s="25">
        <v>100</v>
      </c>
      <c r="C69" s="25">
        <v>100</v>
      </c>
      <c r="D69" s="25">
        <v>100</v>
      </c>
      <c r="E69" s="30">
        <f t="shared" si="13"/>
        <v>100</v>
      </c>
      <c r="F69" s="77"/>
      <c r="G69" s="25">
        <v>54.515599343185549</v>
      </c>
      <c r="H69" s="25">
        <v>86.354679802955673</v>
      </c>
      <c r="I69" s="25">
        <v>100</v>
      </c>
      <c r="J69" s="30">
        <f t="shared" si="6"/>
        <v>78.622331691297205</v>
      </c>
      <c r="K69" s="77"/>
      <c r="L69" s="25">
        <v>100</v>
      </c>
      <c r="M69" s="25">
        <v>100</v>
      </c>
      <c r="N69" s="25">
        <v>100</v>
      </c>
      <c r="O69" s="30">
        <v>100</v>
      </c>
      <c r="P69" s="77"/>
      <c r="Q69" s="25">
        <v>97.0856102003643</v>
      </c>
      <c r="R69" s="25">
        <v>92.786885245901601</v>
      </c>
      <c r="S69" s="25">
        <v>100</v>
      </c>
      <c r="T69" s="30">
        <v>96.094717668488144</v>
      </c>
      <c r="V69" s="25">
        <v>99.0856102003643</v>
      </c>
      <c r="W69" s="25">
        <v>94.286885245901601</v>
      </c>
      <c r="X69" s="25">
        <v>100</v>
      </c>
      <c r="Y69" s="30">
        <v>97.394717668488141</v>
      </c>
      <c r="AA69" s="25">
        <v>100</v>
      </c>
      <c r="AB69" s="25">
        <v>94.621621621621614</v>
      </c>
      <c r="AC69" s="25">
        <v>100</v>
      </c>
      <c r="AD69" s="30">
        <v>97.848648648648648</v>
      </c>
      <c r="AE69" s="82"/>
      <c r="AF69" s="25">
        <v>100</v>
      </c>
      <c r="AG69" s="25">
        <v>94.054054054054063</v>
      </c>
      <c r="AH69" s="25">
        <v>100</v>
      </c>
      <c r="AI69" s="30">
        <v>97.621621621621628</v>
      </c>
      <c r="AJ69" s="82"/>
      <c r="AK69" s="25">
        <v>73.510971786833863</v>
      </c>
      <c r="AL69" s="25">
        <v>85.887919337481861</v>
      </c>
      <c r="AM69" s="25">
        <v>100</v>
      </c>
      <c r="AN69" s="30">
        <v>85.084007860384602</v>
      </c>
      <c r="AO69" s="95"/>
      <c r="AP69" s="71" t="s">
        <v>53</v>
      </c>
      <c r="AQ69" s="58">
        <f t="shared" si="7"/>
        <v>0</v>
      </c>
      <c r="AR69" s="58">
        <f t="shared" si="8"/>
        <v>0</v>
      </c>
      <c r="AS69" s="58">
        <f t="shared" si="9"/>
        <v>2</v>
      </c>
      <c r="AT69" s="58">
        <f t="shared" si="10"/>
        <v>0</v>
      </c>
    </row>
    <row r="70" spans="1:46" ht="40.5">
      <c r="A70" s="34" t="s">
        <v>54</v>
      </c>
      <c r="B70" s="25">
        <v>100</v>
      </c>
      <c r="C70" s="25">
        <v>100</v>
      </c>
      <c r="D70" s="25">
        <v>100</v>
      </c>
      <c r="E70" s="30">
        <f t="shared" si="13"/>
        <v>100</v>
      </c>
      <c r="F70" s="77"/>
      <c r="G70" s="25">
        <v>71.756978653530382</v>
      </c>
      <c r="H70" s="25">
        <v>91.354679802955673</v>
      </c>
      <c r="I70" s="25">
        <v>100</v>
      </c>
      <c r="J70" s="30">
        <f t="shared" si="6"/>
        <v>86.656814449917903</v>
      </c>
      <c r="K70" s="77"/>
      <c r="L70" s="25">
        <v>100</v>
      </c>
      <c r="M70" s="25">
        <v>98.5</v>
      </c>
      <c r="N70" s="25">
        <v>100</v>
      </c>
      <c r="O70" s="30">
        <v>99.5</v>
      </c>
      <c r="P70" s="77"/>
      <c r="Q70" s="25">
        <v>98.724954462659369</v>
      </c>
      <c r="R70" s="25">
        <v>93.852459016393396</v>
      </c>
      <c r="S70" s="25">
        <v>100</v>
      </c>
      <c r="T70" s="30">
        <v>97.09471766848813</v>
      </c>
      <c r="V70" s="25">
        <v>99.5</v>
      </c>
      <c r="W70" s="25">
        <v>95.352459016393396</v>
      </c>
      <c r="X70" s="25">
        <v>100</v>
      </c>
      <c r="Y70" s="30">
        <v>97.965983606557359</v>
      </c>
      <c r="AA70" s="25">
        <v>100</v>
      </c>
      <c r="AB70" s="25">
        <v>94.552238805970148</v>
      </c>
      <c r="AC70" s="25">
        <v>100</v>
      </c>
      <c r="AD70" s="30">
        <v>97.820895522388071</v>
      </c>
      <c r="AE70" s="82"/>
      <c r="AF70" s="25">
        <v>100</v>
      </c>
      <c r="AG70" s="25">
        <v>99.157782515991471</v>
      </c>
      <c r="AH70" s="25">
        <v>100</v>
      </c>
      <c r="AI70" s="30">
        <v>99.6631130063966</v>
      </c>
      <c r="AJ70" s="82"/>
      <c r="AK70" s="25">
        <v>92.163009404388717</v>
      </c>
      <c r="AL70" s="25">
        <v>89.217420510523965</v>
      </c>
      <c r="AM70" s="25">
        <v>100</v>
      </c>
      <c r="AN70" s="30">
        <v>92.944021495745631</v>
      </c>
      <c r="AO70" s="95"/>
      <c r="AP70" s="71" t="s">
        <v>54</v>
      </c>
      <c r="AQ70" s="58">
        <f t="shared" si="7"/>
        <v>0</v>
      </c>
      <c r="AR70" s="58">
        <f t="shared" si="8"/>
        <v>0</v>
      </c>
      <c r="AS70" s="58">
        <f t="shared" si="9"/>
        <v>2</v>
      </c>
      <c r="AT70" s="58">
        <f t="shared" si="10"/>
        <v>0</v>
      </c>
    </row>
    <row r="71" spans="1:46" ht="41.25" thickBot="1">
      <c r="A71" s="35" t="s">
        <v>51</v>
      </c>
      <c r="B71" s="36">
        <v>100</v>
      </c>
      <c r="C71" s="36">
        <v>100</v>
      </c>
      <c r="D71" s="36">
        <v>98</v>
      </c>
      <c r="E71" s="37">
        <v>99.5</v>
      </c>
      <c r="F71" s="77"/>
      <c r="G71" s="36">
        <v>87.550200803212846</v>
      </c>
      <c r="H71" s="36">
        <v>95.843373493975889</v>
      </c>
      <c r="I71" s="36">
        <v>100</v>
      </c>
      <c r="J71" s="37">
        <f t="shared" ref="J71" si="15">(G71*0.35)+(H71*0.4)+(I71*0.25)</f>
        <v>93.97991967871485</v>
      </c>
      <c r="K71" s="77"/>
      <c r="L71" s="36">
        <v>98.4</v>
      </c>
      <c r="M71" s="36">
        <v>98.8</v>
      </c>
      <c r="N71" s="36">
        <v>100</v>
      </c>
      <c r="O71" s="37">
        <v>99.1</v>
      </c>
      <c r="P71" s="77"/>
      <c r="Q71" s="36">
        <v>94.230769230769226</v>
      </c>
      <c r="R71" s="36">
        <v>89.735576923076906</v>
      </c>
      <c r="S71" s="36">
        <v>100</v>
      </c>
      <c r="T71" s="37">
        <v>93.875</v>
      </c>
      <c r="V71" s="36">
        <v>96.230769230769226</v>
      </c>
      <c r="W71" s="36">
        <v>91.235576923076906</v>
      </c>
      <c r="X71" s="36">
        <v>100</v>
      </c>
      <c r="Y71" s="37">
        <v>95.174999999999983</v>
      </c>
      <c r="AA71" s="36">
        <v>100</v>
      </c>
      <c r="AB71" s="36">
        <v>95</v>
      </c>
      <c r="AC71" s="36">
        <v>100</v>
      </c>
      <c r="AD71" s="37">
        <v>98</v>
      </c>
      <c r="AE71" s="82"/>
      <c r="AF71" s="36">
        <v>100</v>
      </c>
      <c r="AG71" s="36">
        <v>94.5</v>
      </c>
      <c r="AH71" s="36">
        <v>100</v>
      </c>
      <c r="AI71" s="37">
        <v>97.800000000000011</v>
      </c>
      <c r="AJ71" s="82"/>
      <c r="AK71" s="36">
        <v>78.801843317972356</v>
      </c>
      <c r="AL71" s="36">
        <v>85.346834829008003</v>
      </c>
      <c r="AM71" s="36">
        <v>100</v>
      </c>
      <c r="AN71" s="37">
        <v>86.719379092893533</v>
      </c>
      <c r="AO71" s="95"/>
      <c r="AP71" s="75" t="s">
        <v>51</v>
      </c>
      <c r="AQ71" s="58">
        <f t="shared" si="7"/>
        <v>0</v>
      </c>
      <c r="AR71" s="58">
        <f t="shared" si="8"/>
        <v>0</v>
      </c>
      <c r="AS71" s="58">
        <f t="shared" si="9"/>
        <v>2</v>
      </c>
      <c r="AT71" s="58">
        <f t="shared" si="10"/>
        <v>0</v>
      </c>
    </row>
    <row r="72" spans="1:46">
      <c r="G72" s="13"/>
      <c r="H72" s="13"/>
      <c r="I72" s="13"/>
    </row>
    <row r="75" spans="1:46">
      <c r="A75" s="56" t="s">
        <v>9</v>
      </c>
      <c r="B75" s="9" t="s">
        <v>81</v>
      </c>
      <c r="C75" s="1"/>
      <c r="D75" s="13"/>
      <c r="E75" s="1"/>
    </row>
    <row r="76" spans="1:46">
      <c r="A76" s="15" t="s">
        <v>4</v>
      </c>
      <c r="B76" s="9" t="s">
        <v>82</v>
      </c>
      <c r="C76" s="1"/>
      <c r="D76" s="13"/>
      <c r="E76" s="1"/>
    </row>
    <row r="77" spans="1:46">
      <c r="A77" s="16" t="s">
        <v>5</v>
      </c>
      <c r="B77" s="9" t="s">
        <v>83</v>
      </c>
      <c r="C77" s="1"/>
      <c r="D77" s="13"/>
      <c r="E77" s="1"/>
    </row>
    <row r="78" spans="1:46">
      <c r="A78" s="1"/>
      <c r="B78" s="13"/>
      <c r="C78" s="13"/>
      <c r="D78" s="13"/>
      <c r="E78" s="1"/>
    </row>
    <row r="79" spans="1:46">
      <c r="A79" s="17" t="s">
        <v>1</v>
      </c>
      <c r="B79" s="18"/>
      <c r="C79" s="18"/>
      <c r="D79" s="18"/>
      <c r="E79" s="19"/>
    </row>
    <row r="80" spans="1:46">
      <c r="A80" s="98"/>
      <c r="B80" s="98"/>
      <c r="C80" s="98"/>
      <c r="D80" s="98"/>
      <c r="E80" s="98"/>
    </row>
    <row r="81" spans="1:5">
      <c r="A81" s="98"/>
      <c r="B81" s="98"/>
      <c r="C81" s="98"/>
      <c r="D81" s="98"/>
      <c r="E81" s="98"/>
    </row>
    <row r="82" spans="1:5">
      <c r="A82" s="98"/>
      <c r="B82" s="98"/>
      <c r="C82" s="98"/>
      <c r="D82" s="98"/>
      <c r="E82" s="98"/>
    </row>
    <row r="83" spans="1:5">
      <c r="A83" s="98"/>
      <c r="B83" s="98"/>
      <c r="C83" s="98"/>
      <c r="D83" s="98"/>
      <c r="E83" s="98"/>
    </row>
  </sheetData>
  <mergeCells count="4">
    <mergeCell ref="A80:E80"/>
    <mergeCell ref="A81:E81"/>
    <mergeCell ref="A82:E82"/>
    <mergeCell ref="A83:E83"/>
  </mergeCells>
  <conditionalFormatting sqref="G6:J71">
    <cfRule type="cellIs" dxfId="23" priority="72" stopIfTrue="1" operator="greaterThanOrEqual">
      <formula>95</formula>
    </cfRule>
    <cfRule type="cellIs" dxfId="22" priority="73" stopIfTrue="1" operator="between">
      <formula>95</formula>
      <formula>80.01</formula>
    </cfRule>
    <cfRule type="cellIs" dxfId="21" priority="74" stopIfTrue="1" operator="lessThanOrEqual">
      <formula>80</formula>
    </cfRule>
  </conditionalFormatting>
  <conditionalFormatting sqref="B6:E71">
    <cfRule type="cellIs" dxfId="20" priority="68" stopIfTrue="1" operator="greaterThanOrEqual">
      <formula>95</formula>
    </cfRule>
    <cfRule type="cellIs" dxfId="19" priority="69" stopIfTrue="1" operator="between">
      <formula>95</formula>
      <formula>80.01</formula>
    </cfRule>
    <cfRule type="cellIs" dxfId="18" priority="70" stopIfTrue="1" operator="lessThanOrEqual">
      <formula>80</formula>
    </cfRule>
  </conditionalFormatting>
  <conditionalFormatting sqref="Q6:T71">
    <cfRule type="cellIs" dxfId="17" priority="47" stopIfTrue="1" operator="greaterThanOrEqual">
      <formula>95</formula>
    </cfRule>
    <cfRule type="cellIs" dxfId="16" priority="48" stopIfTrue="1" operator="between">
      <formula>95</formula>
      <formula>80.01</formula>
    </cfRule>
    <cfRule type="cellIs" dxfId="15" priority="49" stopIfTrue="1" operator="lessThanOrEqual">
      <formula>80</formula>
    </cfRule>
  </conditionalFormatting>
  <conditionalFormatting sqref="L6:O71">
    <cfRule type="cellIs" dxfId="14" priority="44" stopIfTrue="1" operator="greaterThanOrEqual">
      <formula>95</formula>
    </cfRule>
    <cfRule type="cellIs" dxfId="13" priority="45" stopIfTrue="1" operator="between">
      <formula>95</formula>
      <formula>80.01</formula>
    </cfRule>
    <cfRule type="cellIs" dxfId="12" priority="46" stopIfTrue="1" operator="lessThanOrEqual">
      <formula>80</formula>
    </cfRule>
  </conditionalFormatting>
  <conditionalFormatting sqref="V6:Y71">
    <cfRule type="cellIs" dxfId="11" priority="10" stopIfTrue="1" operator="greaterThanOrEqual">
      <formula>95</formula>
    </cfRule>
    <cfRule type="cellIs" dxfId="10" priority="11" stopIfTrue="1" operator="between">
      <formula>95</formula>
      <formula>80.01</formula>
    </cfRule>
    <cfRule type="cellIs" dxfId="9" priority="12" stopIfTrue="1" operator="lessThanOrEqual">
      <formula>80</formula>
    </cfRule>
  </conditionalFormatting>
  <conditionalFormatting sqref="AA6:AD71">
    <cfRule type="cellIs" dxfId="8" priority="7" stopIfTrue="1" operator="greaterThanOrEqual">
      <formula>95</formula>
    </cfRule>
    <cfRule type="cellIs" dxfId="7" priority="8" stopIfTrue="1" operator="between">
      <formula>95</formula>
      <formula>80.01</formula>
    </cfRule>
    <cfRule type="cellIs" dxfId="6" priority="9" stopIfTrue="1" operator="lessThanOrEqual">
      <formula>80</formula>
    </cfRule>
  </conditionalFormatting>
  <conditionalFormatting sqref="AF6:AI71">
    <cfRule type="cellIs" dxfId="5" priority="4" stopIfTrue="1" operator="greaterThanOrEqual">
      <formula>95</formula>
    </cfRule>
    <cfRule type="cellIs" dxfId="4" priority="5" stopIfTrue="1" operator="between">
      <formula>95</formula>
      <formula>80.01</formula>
    </cfRule>
    <cfRule type="cellIs" dxfId="3" priority="6" stopIfTrue="1" operator="lessThanOrEqual">
      <formula>80</formula>
    </cfRule>
  </conditionalFormatting>
  <conditionalFormatting sqref="AK6:AN71">
    <cfRule type="cellIs" dxfId="2" priority="1" stopIfTrue="1" operator="greaterThanOrEqual">
      <formula>95</formula>
    </cfRule>
    <cfRule type="cellIs" dxfId="1" priority="2" stopIfTrue="1" operator="between">
      <formula>95</formula>
      <formula>80.01</formula>
    </cfRule>
    <cfRule type="cellIs" dxfId="0" priority="3" stopIfTrue="1" operator="lessThanOrEqual">
      <formula>80</formula>
    </cfRule>
  </conditionalFormatting>
  <pageMargins left="0.7" right="0.7" top="0.75" bottom="0.75" header="0.3" footer="0.3"/>
  <pageSetup orientation="portrait" horizont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1" id="{23A7BE24-B8B7-440F-B09F-3BFFAC32362C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AQ40:AT45</xm:sqref>
        </x14:conditionalFormatting>
        <x14:conditionalFormatting xmlns:xm="http://schemas.microsoft.com/office/excel/2006/main">
          <x14:cfRule type="iconSet" priority="60" id="{6EF784B3-0AAC-4E79-BA84-3E4A296E6DF0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AQ39</xm:sqref>
        </x14:conditionalFormatting>
        <x14:conditionalFormatting xmlns:xm="http://schemas.microsoft.com/office/excel/2006/main">
          <x14:cfRule type="iconSet" priority="59" id="{E2C518D9-3237-4614-A870-8BF475A8288C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AR39</xm:sqref>
        </x14:conditionalFormatting>
        <x14:conditionalFormatting xmlns:xm="http://schemas.microsoft.com/office/excel/2006/main">
          <x14:cfRule type="iconSet" priority="58" id="{E50E2BB9-41F7-499B-BD36-6F12892CE4F0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AS39</xm:sqref>
        </x14:conditionalFormatting>
        <x14:conditionalFormatting xmlns:xm="http://schemas.microsoft.com/office/excel/2006/main">
          <x14:cfRule type="iconSet" priority="57" id="{AFB0221A-2464-42A1-84E4-289F9CEB9BA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AT39</xm:sqref>
        </x14:conditionalFormatting>
        <x14:conditionalFormatting xmlns:xm="http://schemas.microsoft.com/office/excel/2006/main">
          <x14:cfRule type="iconSet" priority="56" id="{90D02DA0-3BA3-446A-AC62-6F6B2EEC2669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AQ47:AT56</xm:sqref>
        </x14:conditionalFormatting>
        <x14:conditionalFormatting xmlns:xm="http://schemas.microsoft.com/office/excel/2006/main">
          <x14:cfRule type="iconSet" priority="55" id="{72C684E1-4F80-41AD-8F3F-B21906AE976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AQ46:AT46</xm:sqref>
        </x14:conditionalFormatting>
        <x14:conditionalFormatting xmlns:xm="http://schemas.microsoft.com/office/excel/2006/main">
          <x14:cfRule type="iconSet" priority="54" id="{8E1BA35D-555A-41E4-A32C-803FA055E13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AQ57:AT57</xm:sqref>
        </x14:conditionalFormatting>
        <x14:conditionalFormatting xmlns:xm="http://schemas.microsoft.com/office/excel/2006/main">
          <x14:cfRule type="iconSet" priority="53" id="{85F603E7-B13A-48F0-97EC-054BC745C0D0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AQ58:AT64</xm:sqref>
        </x14:conditionalFormatting>
        <x14:conditionalFormatting xmlns:xm="http://schemas.microsoft.com/office/excel/2006/main">
          <x14:cfRule type="iconSet" priority="52" id="{FA50B222-0E91-4822-9AEE-AD52EE61AC7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AQ66:AT70 AR71:AT71</xm:sqref>
        </x14:conditionalFormatting>
        <x14:conditionalFormatting xmlns:xm="http://schemas.microsoft.com/office/excel/2006/main">
          <x14:cfRule type="iconSet" priority="51" id="{30586372-DCBA-4B97-BD95-505E5835F2F9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AQ65:AT65</xm:sqref>
        </x14:conditionalFormatting>
        <x14:conditionalFormatting xmlns:xm="http://schemas.microsoft.com/office/excel/2006/main">
          <x14:cfRule type="iconSet" priority="41" id="{E2D39166-A845-402A-BA09-5764B7F2269C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AQ7:AT38</xm:sqref>
        </x14:conditionalFormatting>
        <x14:conditionalFormatting xmlns:xm="http://schemas.microsoft.com/office/excel/2006/main">
          <x14:cfRule type="iconSet" priority="33" id="{63267B25-4A8A-4173-BB2D-7737CA0DA61A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AQ71</xm:sqref>
        </x14:conditionalFormatting>
        <x14:conditionalFormatting xmlns:xm="http://schemas.microsoft.com/office/excel/2006/main">
          <x14:cfRule type="iconSet" priority="19" id="{A591BBE3-025E-4D61-80AB-28BA31D59A4E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AQ6:AT6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SEMAFORO UFED</vt:lpstr>
      <vt:lpstr>SEMAFORO EF</vt:lpstr>
      <vt:lpstr>IND_CAL_SINERHIAS_1ERSEM24</vt:lpstr>
      <vt:lpstr>HISTORICO</vt:lpstr>
      <vt:lpstr>'SEMAFORO EF'!Área_de_impresión</vt:lpstr>
      <vt:lpstr>'SEMAFORO EF'!Títulos_a_imprimir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AdminSALUD</cp:lastModifiedBy>
  <cp:lastPrinted>2021-06-11T16:28:10Z</cp:lastPrinted>
  <dcterms:created xsi:type="dcterms:W3CDTF">2005-05-26T17:18:57Z</dcterms:created>
  <dcterms:modified xsi:type="dcterms:W3CDTF">2024-08-30T01:23:03Z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69e4aa04-4624-47b2-bfd4-ebd32a72c056</vt:lpwstr>
  </property>
</Properties>
</file>